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11520" windowHeight="8940" tabRatio="853"/>
  </bookViews>
  <sheets>
    <sheet name="CIP Phase 3 Projects Overview" sheetId="43" r:id="rId1"/>
    <sheet name="Missouri-Network" sheetId="42" r:id="rId2"/>
    <sheet name="Missouri-Cable" sheetId="47" r:id="rId3"/>
    <sheet name="WHI-Network" sheetId="44" r:id="rId4"/>
    <sheet name="WHI-Cable" sheetId="48" r:id="rId5"/>
    <sheet name="NLAcad-Network" sheetId="45" r:id="rId6"/>
    <sheet name="NLAcad-Cable" sheetId="49" r:id="rId7"/>
    <sheet name="CO-Network" sheetId="46" r:id="rId8"/>
    <sheet name="CO-Cable" sheetId="50" r:id="rId9"/>
  </sheets>
  <definedNames>
    <definedName name="_xlnm.Print_Area" localSheetId="0">'CIP Phase 3 Projects Overview'!$A$4:$A$29</definedName>
  </definedNames>
  <calcPr calcId="145621"/>
</workbook>
</file>

<file path=xl/calcChain.xml><?xml version="1.0" encoding="utf-8"?>
<calcChain xmlns="http://schemas.openxmlformats.org/spreadsheetml/2006/main">
  <c r="H768" i="46" l="1"/>
  <c r="I768" i="46" s="1"/>
  <c r="J768" i="46" s="1"/>
  <c r="H124" i="45"/>
  <c r="I124" i="45" s="1"/>
  <c r="J124" i="45" s="1"/>
  <c r="H494" i="44"/>
  <c r="I494" i="44" s="1"/>
  <c r="J494" i="44" s="1"/>
  <c r="H231" i="42"/>
  <c r="I231" i="42" s="1"/>
  <c r="J231" i="42" s="1"/>
  <c r="H230" i="42"/>
  <c r="I230" i="42" s="1"/>
  <c r="J230" i="42" s="1"/>
  <c r="H52" i="42"/>
  <c r="I52" i="42" s="1"/>
  <c r="J52" i="42" s="1"/>
  <c r="H481" i="44" l="1"/>
  <c r="I481" i="44" s="1"/>
  <c r="J481" i="44" s="1"/>
  <c r="H480" i="44"/>
  <c r="I480" i="44" s="1"/>
  <c r="J480" i="44" s="1"/>
  <c r="H479" i="44"/>
  <c r="I479" i="44" s="1"/>
  <c r="J479" i="44" s="1"/>
  <c r="H478" i="44"/>
  <c r="I478" i="44" s="1"/>
  <c r="J478" i="44" s="1"/>
  <c r="H477" i="44"/>
  <c r="I477" i="44" s="1"/>
  <c r="J477" i="44" s="1"/>
  <c r="H476" i="44"/>
  <c r="I476" i="44" s="1"/>
  <c r="J476" i="44" s="1"/>
  <c r="H475" i="44"/>
  <c r="I475" i="44" s="1"/>
  <c r="J475" i="44" s="1"/>
  <c r="H474" i="44"/>
  <c r="I474" i="44" s="1"/>
  <c r="J474" i="44" s="1"/>
  <c r="H473" i="44"/>
  <c r="I473" i="44" s="1"/>
  <c r="J473" i="44" s="1"/>
  <c r="H472" i="44"/>
  <c r="I472" i="44" s="1"/>
  <c r="J472" i="44" s="1"/>
  <c r="H471" i="44"/>
  <c r="I471" i="44" s="1"/>
  <c r="J471" i="44" s="1"/>
  <c r="H470" i="44"/>
  <c r="I470" i="44" s="1"/>
  <c r="J470" i="44" s="1"/>
  <c r="H469" i="44"/>
  <c r="I469" i="44" s="1"/>
  <c r="J469" i="44" s="1"/>
  <c r="H468" i="44"/>
  <c r="I468" i="44" s="1"/>
  <c r="J468" i="44" s="1"/>
  <c r="H467" i="44"/>
  <c r="I467" i="44" s="1"/>
  <c r="J467" i="44" s="1"/>
  <c r="H466" i="44"/>
  <c r="I466" i="44" s="1"/>
  <c r="J466" i="44" s="1"/>
  <c r="H465" i="44"/>
  <c r="I465" i="44" s="1"/>
  <c r="J465" i="44" s="1"/>
  <c r="H464" i="44"/>
  <c r="I464" i="44" s="1"/>
  <c r="J464" i="44" s="1"/>
  <c r="H463" i="44"/>
  <c r="I463" i="44" s="1"/>
  <c r="J463" i="44" s="1"/>
  <c r="H462" i="44"/>
  <c r="I462" i="44" s="1"/>
  <c r="J462" i="44" s="1"/>
  <c r="H461" i="44"/>
  <c r="I461" i="44" s="1"/>
  <c r="J461" i="44" s="1"/>
  <c r="H460" i="44"/>
  <c r="I460" i="44" s="1"/>
  <c r="J460" i="44" s="1"/>
  <c r="H459" i="44"/>
  <c r="I459" i="44" s="1"/>
  <c r="J459" i="44" s="1"/>
  <c r="H458" i="44"/>
  <c r="I458" i="44" s="1"/>
  <c r="J458" i="44" s="1"/>
  <c r="H457" i="44"/>
  <c r="I457" i="44" s="1"/>
  <c r="J457" i="44" s="1"/>
  <c r="H456" i="44"/>
  <c r="I456" i="44" s="1"/>
  <c r="J456" i="44" s="1"/>
  <c r="H455" i="44"/>
  <c r="I455" i="44" s="1"/>
  <c r="J455" i="44" s="1"/>
  <c r="H454" i="44"/>
  <c r="I454" i="44" s="1"/>
  <c r="J454" i="44" s="1"/>
  <c r="H453" i="44"/>
  <c r="I453" i="44" s="1"/>
  <c r="J453" i="44" s="1"/>
  <c r="H452" i="44"/>
  <c r="I452" i="44" s="1"/>
  <c r="J452" i="44" s="1"/>
  <c r="H451" i="44"/>
  <c r="I451" i="44" s="1"/>
  <c r="J451" i="44" s="1"/>
  <c r="H450" i="44"/>
  <c r="I450" i="44" s="1"/>
  <c r="J450" i="44" s="1"/>
  <c r="H449" i="44"/>
  <c r="I449" i="44" s="1"/>
  <c r="J449" i="44" s="1"/>
  <c r="H448" i="44"/>
  <c r="I448" i="44" s="1"/>
  <c r="J448" i="44" s="1"/>
  <c r="H447" i="44"/>
  <c r="I447" i="44" s="1"/>
  <c r="J447" i="44" s="1"/>
  <c r="H446" i="44"/>
  <c r="I446" i="44" s="1"/>
  <c r="J446" i="44" s="1"/>
  <c r="H445" i="44"/>
  <c r="I445" i="44" s="1"/>
  <c r="J445" i="44" s="1"/>
  <c r="H444" i="44"/>
  <c r="I444" i="44" s="1"/>
  <c r="J444" i="44" s="1"/>
  <c r="H443" i="44"/>
  <c r="I443" i="44" s="1"/>
  <c r="J443" i="44" s="1"/>
  <c r="H442" i="44"/>
  <c r="I442" i="44" s="1"/>
  <c r="J442" i="44" s="1"/>
  <c r="H441" i="44"/>
  <c r="I441" i="44" s="1"/>
  <c r="J441" i="44" s="1"/>
  <c r="H440" i="44"/>
  <c r="I440" i="44" s="1"/>
  <c r="J440" i="44" s="1"/>
  <c r="H439" i="44"/>
  <c r="I439" i="44" s="1"/>
  <c r="J439" i="44" s="1"/>
  <c r="H438" i="44"/>
  <c r="I438" i="44" s="1"/>
  <c r="J438" i="44" s="1"/>
  <c r="H437" i="44"/>
  <c r="I437" i="44" s="1"/>
  <c r="J437" i="44" s="1"/>
  <c r="H436" i="44"/>
  <c r="I436" i="44" s="1"/>
  <c r="J436" i="44" s="1"/>
  <c r="H435" i="44"/>
  <c r="I435" i="44" s="1"/>
  <c r="J435" i="44" s="1"/>
  <c r="H434" i="44"/>
  <c r="I434" i="44" s="1"/>
  <c r="J434" i="44" s="1"/>
  <c r="H756" i="46"/>
  <c r="I756" i="46" s="1"/>
  <c r="J756" i="46" s="1"/>
  <c r="H755" i="46"/>
  <c r="I755" i="46" s="1"/>
  <c r="J755" i="46" s="1"/>
  <c r="H754" i="46"/>
  <c r="I754" i="46" s="1"/>
  <c r="J754" i="46" s="1"/>
  <c r="H753" i="46"/>
  <c r="I753" i="46" s="1"/>
  <c r="J753" i="46" s="1"/>
  <c r="H752" i="46"/>
  <c r="I752" i="46" s="1"/>
  <c r="J752" i="46" s="1"/>
  <c r="H751" i="46"/>
  <c r="I751" i="46" s="1"/>
  <c r="J751" i="46" s="1"/>
  <c r="H750" i="46"/>
  <c r="I750" i="46" s="1"/>
  <c r="J750" i="46" s="1"/>
  <c r="H749" i="46"/>
  <c r="I749" i="46" s="1"/>
  <c r="J749" i="46" s="1"/>
  <c r="H748" i="46"/>
  <c r="I748" i="46" s="1"/>
  <c r="J748" i="46" s="1"/>
  <c r="H747" i="46"/>
  <c r="I747" i="46" s="1"/>
  <c r="J747" i="46" s="1"/>
  <c r="H746" i="46"/>
  <c r="I746" i="46" s="1"/>
  <c r="J746" i="46" s="1"/>
  <c r="H745" i="46"/>
  <c r="I745" i="46" s="1"/>
  <c r="J745" i="46" s="1"/>
  <c r="H744" i="46"/>
  <c r="I744" i="46" s="1"/>
  <c r="J744" i="46" s="1"/>
  <c r="H743" i="46"/>
  <c r="I743" i="46" s="1"/>
  <c r="J743" i="46" s="1"/>
  <c r="H742" i="46"/>
  <c r="I742" i="46" s="1"/>
  <c r="J742" i="46" s="1"/>
  <c r="H741" i="46"/>
  <c r="I741" i="46" s="1"/>
  <c r="J741" i="46" s="1"/>
  <c r="H740" i="46"/>
  <c r="I740" i="46" s="1"/>
  <c r="J740" i="46" s="1"/>
  <c r="H739" i="46"/>
  <c r="I739" i="46" s="1"/>
  <c r="J739" i="46" s="1"/>
  <c r="H738" i="46"/>
  <c r="I738" i="46" s="1"/>
  <c r="J738" i="46" s="1"/>
  <c r="H737" i="46"/>
  <c r="I737" i="46" s="1"/>
  <c r="J737" i="46" s="1"/>
  <c r="H736" i="46"/>
  <c r="I736" i="46" s="1"/>
  <c r="J736" i="46" s="1"/>
  <c r="H735" i="46"/>
  <c r="I735" i="46" s="1"/>
  <c r="J735" i="46" s="1"/>
  <c r="H734" i="46"/>
  <c r="I734" i="46" s="1"/>
  <c r="J734" i="46" s="1"/>
  <c r="H733" i="46"/>
  <c r="I733" i="46" s="1"/>
  <c r="J733" i="46" s="1"/>
  <c r="H732" i="46"/>
  <c r="I732" i="46" s="1"/>
  <c r="J732" i="46" s="1"/>
  <c r="H731" i="46"/>
  <c r="I731" i="46" s="1"/>
  <c r="J731" i="46" s="1"/>
  <c r="H730" i="46"/>
  <c r="I730" i="46" s="1"/>
  <c r="J730" i="46" s="1"/>
  <c r="H729" i="46"/>
  <c r="I729" i="46" s="1"/>
  <c r="J729" i="46" s="1"/>
  <c r="H728" i="46"/>
  <c r="I728" i="46" s="1"/>
  <c r="J728" i="46" s="1"/>
  <c r="H727" i="46"/>
  <c r="I727" i="46" s="1"/>
  <c r="J727" i="46" s="1"/>
  <c r="H726" i="46"/>
  <c r="I726" i="46" s="1"/>
  <c r="J726" i="46" s="1"/>
  <c r="H725" i="46"/>
  <c r="I725" i="46" s="1"/>
  <c r="J725" i="46" s="1"/>
  <c r="H724" i="46"/>
  <c r="I724" i="46" s="1"/>
  <c r="J724" i="46" s="1"/>
  <c r="H723" i="46"/>
  <c r="I723" i="46" s="1"/>
  <c r="J723" i="46" s="1"/>
  <c r="H722" i="46"/>
  <c r="I722" i="46" s="1"/>
  <c r="J722" i="46" s="1"/>
  <c r="H721" i="46"/>
  <c r="I721" i="46" s="1"/>
  <c r="J721" i="46" s="1"/>
  <c r="H720" i="46"/>
  <c r="I720" i="46" s="1"/>
  <c r="J720" i="46" s="1"/>
  <c r="H719" i="46"/>
  <c r="I719" i="46" s="1"/>
  <c r="J719" i="46" s="1"/>
  <c r="H718" i="46"/>
  <c r="I718" i="46" s="1"/>
  <c r="J718" i="46" s="1"/>
  <c r="H717" i="46"/>
  <c r="I717" i="46" s="1"/>
  <c r="J717" i="46" s="1"/>
  <c r="H716" i="46"/>
  <c r="I716" i="46" s="1"/>
  <c r="J716" i="46" s="1"/>
  <c r="H715" i="46"/>
  <c r="I715" i="46" s="1"/>
  <c r="J715" i="46" s="1"/>
  <c r="H714" i="46"/>
  <c r="I714" i="46" s="1"/>
  <c r="J714" i="46" s="1"/>
  <c r="H713" i="46"/>
  <c r="I713" i="46" s="1"/>
  <c r="J713" i="46" s="1"/>
  <c r="H712" i="46"/>
  <c r="I712" i="46" s="1"/>
  <c r="J712" i="46" s="1"/>
  <c r="H711" i="46"/>
  <c r="I711" i="46" s="1"/>
  <c r="J711" i="46" s="1"/>
  <c r="H710" i="46"/>
  <c r="I710" i="46" s="1"/>
  <c r="J710" i="46" s="1"/>
  <c r="H709" i="46"/>
  <c r="I709" i="46" s="1"/>
  <c r="J709" i="46" s="1"/>
  <c r="F512" i="44" l="1"/>
  <c r="E30" i="50" l="1"/>
  <c r="E29" i="50"/>
  <c r="E28" i="50"/>
  <c r="I64" i="47" l="1"/>
  <c r="I53" i="47"/>
  <c r="I42" i="47"/>
  <c r="I31" i="47"/>
  <c r="I9" i="47"/>
  <c r="I64" i="48" l="1"/>
  <c r="I53" i="48"/>
  <c r="I42" i="48"/>
  <c r="I31" i="48"/>
  <c r="I9" i="48"/>
  <c r="I65" i="49"/>
  <c r="I54" i="49"/>
  <c r="I43" i="49"/>
  <c r="I32" i="49"/>
  <c r="I10" i="49"/>
  <c r="I65" i="50"/>
  <c r="I54" i="50"/>
  <c r="I43" i="50"/>
  <c r="I32" i="50"/>
  <c r="I10" i="50"/>
  <c r="E6" i="50"/>
  <c r="E7" i="50"/>
  <c r="E8" i="50"/>
  <c r="E11" i="50"/>
  <c r="E12" i="50"/>
  <c r="E13" i="50"/>
  <c r="E14" i="50"/>
  <c r="E15" i="50"/>
  <c r="E16" i="50"/>
  <c r="E17" i="50"/>
  <c r="E18" i="50"/>
  <c r="E19" i="50"/>
  <c r="E20" i="50"/>
  <c r="E21" i="50"/>
  <c r="E22" i="50"/>
  <c r="E23" i="50"/>
  <c r="E24" i="50"/>
  <c r="E25" i="50"/>
  <c r="E26" i="50"/>
  <c r="E27" i="50"/>
  <c r="E33" i="50"/>
  <c r="E34" i="50"/>
  <c r="E35" i="50"/>
  <c r="E36" i="50"/>
  <c r="E37" i="50"/>
  <c r="E38" i="50"/>
  <c r="E39" i="50"/>
  <c r="E40" i="50"/>
  <c r="E41" i="50"/>
  <c r="E44" i="50"/>
  <c r="E45" i="50"/>
  <c r="E46" i="50"/>
  <c r="E47" i="50"/>
  <c r="E48" i="50"/>
  <c r="E49" i="50"/>
  <c r="E50" i="50"/>
  <c r="E51" i="50"/>
  <c r="E52" i="50"/>
  <c r="E55" i="50"/>
  <c r="E56" i="50"/>
  <c r="E57" i="50"/>
  <c r="E58" i="50"/>
  <c r="E59" i="50"/>
  <c r="E60" i="50"/>
  <c r="E61" i="50"/>
  <c r="E62" i="50"/>
  <c r="E63" i="50"/>
  <c r="E66" i="50"/>
  <c r="E67" i="50"/>
  <c r="E68" i="50"/>
  <c r="E69" i="50"/>
  <c r="E70" i="50"/>
  <c r="E71" i="50"/>
  <c r="E72" i="50"/>
  <c r="E73" i="50"/>
  <c r="E74" i="50"/>
  <c r="H207" i="42" l="1"/>
  <c r="I207" i="42" s="1"/>
  <c r="J207" i="42" s="1"/>
  <c r="H206" i="42"/>
  <c r="I206" i="42" s="1"/>
  <c r="J206" i="42" s="1"/>
  <c r="H205" i="42"/>
  <c r="I205" i="42" s="1"/>
  <c r="J205" i="42" s="1"/>
  <c r="H153" i="42"/>
  <c r="I153" i="42" s="1"/>
  <c r="J153" i="42" s="1"/>
  <c r="H100" i="42"/>
  <c r="I100" i="42" s="1"/>
  <c r="J100" i="42" s="1"/>
  <c r="I867" i="46" l="1"/>
  <c r="J867" i="46" s="1"/>
  <c r="I191" i="45"/>
  <c r="J191" i="45" s="1"/>
  <c r="I596" i="44"/>
  <c r="J596" i="44" s="1"/>
  <c r="I309" i="42"/>
  <c r="J309" i="42" s="1"/>
  <c r="H513" i="44" l="1"/>
  <c r="I513" i="44" s="1"/>
  <c r="G513" i="44"/>
  <c r="H512" i="44"/>
  <c r="I512" i="44" s="1"/>
  <c r="G512" i="44"/>
  <c r="H511" i="44"/>
  <c r="I511" i="44" s="1"/>
  <c r="J511" i="44" s="1"/>
  <c r="E91" i="50"/>
  <c r="N91" i="50" s="1"/>
  <c r="E90" i="50"/>
  <c r="N90" i="50" s="1"/>
  <c r="E89" i="50"/>
  <c r="N89" i="50" s="1"/>
  <c r="E88" i="50"/>
  <c r="N88" i="50" s="1"/>
  <c r="E87" i="50"/>
  <c r="N87" i="50" s="1"/>
  <c r="E86" i="50"/>
  <c r="N86" i="50" s="1"/>
  <c r="E85" i="50"/>
  <c r="N85" i="50" s="1"/>
  <c r="E84" i="50"/>
  <c r="N84" i="50" s="1"/>
  <c r="E83" i="50"/>
  <c r="N83" i="50" s="1"/>
  <c r="E82" i="50"/>
  <c r="N82" i="50" s="1"/>
  <c r="E81" i="50"/>
  <c r="N81" i="50" s="1"/>
  <c r="E80" i="50"/>
  <c r="N80" i="50" s="1"/>
  <c r="E79" i="50"/>
  <c r="N79" i="50" s="1"/>
  <c r="E78" i="50"/>
  <c r="N78" i="50" s="1"/>
  <c r="E77" i="50"/>
  <c r="N77" i="50" s="1"/>
  <c r="M76" i="50"/>
  <c r="L76" i="50"/>
  <c r="K76" i="50"/>
  <c r="J76" i="50"/>
  <c r="I76" i="50"/>
  <c r="N74" i="50"/>
  <c r="N73" i="50"/>
  <c r="N72" i="50"/>
  <c r="N71" i="50"/>
  <c r="N70" i="50"/>
  <c r="N69" i="50"/>
  <c r="N68" i="50"/>
  <c r="N67" i="50"/>
  <c r="N66" i="50"/>
  <c r="M65" i="50"/>
  <c r="L65" i="50"/>
  <c r="K65" i="50"/>
  <c r="J65" i="50"/>
  <c r="N63" i="50"/>
  <c r="N62" i="50"/>
  <c r="N61" i="50"/>
  <c r="N60" i="50"/>
  <c r="N59" i="50"/>
  <c r="N58" i="50"/>
  <c r="N57" i="50"/>
  <c r="N56" i="50"/>
  <c r="N55" i="50"/>
  <c r="M54" i="50"/>
  <c r="L54" i="50"/>
  <c r="K54" i="50"/>
  <c r="J54" i="50"/>
  <c r="N52" i="50"/>
  <c r="N51" i="50"/>
  <c r="N50" i="50"/>
  <c r="N49" i="50"/>
  <c r="N48" i="50"/>
  <c r="N47" i="50"/>
  <c r="N46" i="50"/>
  <c r="N45" i="50"/>
  <c r="N44" i="50"/>
  <c r="M43" i="50"/>
  <c r="L43" i="50"/>
  <c r="K43" i="50"/>
  <c r="J43" i="50"/>
  <c r="N41" i="50"/>
  <c r="N40" i="50"/>
  <c r="N39" i="50"/>
  <c r="N38" i="50"/>
  <c r="N37" i="50"/>
  <c r="N36" i="50"/>
  <c r="N35" i="50"/>
  <c r="N34" i="50"/>
  <c r="N33" i="50"/>
  <c r="M32" i="50"/>
  <c r="L32" i="50"/>
  <c r="K32" i="50"/>
  <c r="J32" i="50"/>
  <c r="N30" i="50"/>
  <c r="N29" i="50"/>
  <c r="N28" i="50"/>
  <c r="N27" i="50"/>
  <c r="N26" i="50"/>
  <c r="N25" i="50"/>
  <c r="N24" i="50"/>
  <c r="N22" i="50"/>
  <c r="N21" i="50"/>
  <c r="N20" i="50"/>
  <c r="N19" i="50"/>
  <c r="N18" i="50"/>
  <c r="N17" i="50"/>
  <c r="N16" i="50"/>
  <c r="N15" i="50"/>
  <c r="N14" i="50"/>
  <c r="N13" i="50"/>
  <c r="N12" i="50"/>
  <c r="N11" i="50"/>
  <c r="M10" i="50"/>
  <c r="L10" i="50"/>
  <c r="K10" i="50"/>
  <c r="J10" i="50"/>
  <c r="N8" i="50"/>
  <c r="N7" i="50"/>
  <c r="N6" i="50"/>
  <c r="M5" i="50"/>
  <c r="L5" i="50"/>
  <c r="K5" i="50"/>
  <c r="J5" i="50"/>
  <c r="I5" i="50"/>
  <c r="E79" i="48"/>
  <c r="N79" i="48" s="1"/>
  <c r="E79" i="47"/>
  <c r="N79" i="47" s="1"/>
  <c r="E91" i="49"/>
  <c r="N91" i="49" s="1"/>
  <c r="E90" i="49"/>
  <c r="N90" i="49" s="1"/>
  <c r="E89" i="49"/>
  <c r="N89" i="49" s="1"/>
  <c r="E88" i="49"/>
  <c r="N88" i="49" s="1"/>
  <c r="E87" i="49"/>
  <c r="N87" i="49" s="1"/>
  <c r="E86" i="49"/>
  <c r="N86" i="49" s="1"/>
  <c r="E85" i="49"/>
  <c r="N85" i="49" s="1"/>
  <c r="E84" i="49"/>
  <c r="N84" i="49" s="1"/>
  <c r="E83" i="49"/>
  <c r="N83" i="49" s="1"/>
  <c r="E82" i="49"/>
  <c r="N82" i="49" s="1"/>
  <c r="E81" i="49"/>
  <c r="N81" i="49" s="1"/>
  <c r="E80" i="49"/>
  <c r="N80" i="49" s="1"/>
  <c r="E79" i="49"/>
  <c r="N79" i="49" s="1"/>
  <c r="E78" i="49"/>
  <c r="N78" i="49" s="1"/>
  <c r="E77" i="49"/>
  <c r="N77" i="49" s="1"/>
  <c r="M76" i="49"/>
  <c r="L76" i="49"/>
  <c r="K76" i="49"/>
  <c r="J76" i="49"/>
  <c r="I76" i="49"/>
  <c r="E74" i="49"/>
  <c r="N74" i="49" s="1"/>
  <c r="E73" i="49"/>
  <c r="N73" i="49" s="1"/>
  <c r="E72" i="49"/>
  <c r="N72" i="49" s="1"/>
  <c r="E71" i="49"/>
  <c r="N71" i="49" s="1"/>
  <c r="E70" i="49"/>
  <c r="N70" i="49" s="1"/>
  <c r="E69" i="49"/>
  <c r="N69" i="49" s="1"/>
  <c r="E68" i="49"/>
  <c r="N68" i="49" s="1"/>
  <c r="E67" i="49"/>
  <c r="N67" i="49" s="1"/>
  <c r="E66" i="49"/>
  <c r="N66" i="49" s="1"/>
  <c r="M65" i="49"/>
  <c r="L65" i="49"/>
  <c r="K65" i="49"/>
  <c r="J65" i="49"/>
  <c r="E63" i="49"/>
  <c r="N63" i="49" s="1"/>
  <c r="E62" i="49"/>
  <c r="N62" i="49" s="1"/>
  <c r="E61" i="49"/>
  <c r="N61" i="49" s="1"/>
  <c r="E60" i="49"/>
  <c r="N60" i="49" s="1"/>
  <c r="E59" i="49"/>
  <c r="N59" i="49" s="1"/>
  <c r="E58" i="49"/>
  <c r="N58" i="49" s="1"/>
  <c r="E57" i="49"/>
  <c r="N57" i="49" s="1"/>
  <c r="E56" i="49"/>
  <c r="N56" i="49" s="1"/>
  <c r="E55" i="49"/>
  <c r="N55" i="49" s="1"/>
  <c r="M54" i="49"/>
  <c r="L54" i="49"/>
  <c r="K54" i="49"/>
  <c r="J54" i="49"/>
  <c r="E52" i="49"/>
  <c r="N52" i="49" s="1"/>
  <c r="E51" i="49"/>
  <c r="N51" i="49" s="1"/>
  <c r="E50" i="49"/>
  <c r="N50" i="49" s="1"/>
  <c r="E49" i="49"/>
  <c r="N49" i="49" s="1"/>
  <c r="E48" i="49"/>
  <c r="N48" i="49" s="1"/>
  <c r="E47" i="49"/>
  <c r="N47" i="49" s="1"/>
  <c r="E46" i="49"/>
  <c r="N46" i="49" s="1"/>
  <c r="E45" i="49"/>
  <c r="N45" i="49" s="1"/>
  <c r="E44" i="49"/>
  <c r="N44" i="49" s="1"/>
  <c r="M43" i="49"/>
  <c r="L43" i="49"/>
  <c r="K43" i="49"/>
  <c r="J43" i="49"/>
  <c r="E41" i="49"/>
  <c r="N41" i="49" s="1"/>
  <c r="E40" i="49"/>
  <c r="N40" i="49" s="1"/>
  <c r="E39" i="49"/>
  <c r="N39" i="49" s="1"/>
  <c r="E38" i="49"/>
  <c r="N38" i="49" s="1"/>
  <c r="E37" i="49"/>
  <c r="N37" i="49" s="1"/>
  <c r="E36" i="49"/>
  <c r="N36" i="49" s="1"/>
  <c r="E35" i="49"/>
  <c r="N35" i="49" s="1"/>
  <c r="E34" i="49"/>
  <c r="N34" i="49" s="1"/>
  <c r="E33" i="49"/>
  <c r="N33" i="49" s="1"/>
  <c r="M32" i="49"/>
  <c r="L32" i="49"/>
  <c r="K32" i="49"/>
  <c r="J32" i="49"/>
  <c r="E30" i="49"/>
  <c r="N30" i="49" s="1"/>
  <c r="E29" i="49"/>
  <c r="N29" i="49" s="1"/>
  <c r="E28" i="49"/>
  <c r="N28" i="49" s="1"/>
  <c r="E27" i="49"/>
  <c r="N27" i="49" s="1"/>
  <c r="E26" i="49"/>
  <c r="N26" i="49" s="1"/>
  <c r="E25" i="49"/>
  <c r="N25" i="49" s="1"/>
  <c r="E24" i="49"/>
  <c r="N24" i="49" s="1"/>
  <c r="E23" i="49"/>
  <c r="N23" i="49" s="1"/>
  <c r="E22" i="49"/>
  <c r="N22" i="49" s="1"/>
  <c r="E21" i="49"/>
  <c r="N21" i="49" s="1"/>
  <c r="E20" i="49"/>
  <c r="N20" i="49" s="1"/>
  <c r="E19" i="49"/>
  <c r="N19" i="49" s="1"/>
  <c r="E18" i="49"/>
  <c r="N18" i="49" s="1"/>
  <c r="E17" i="49"/>
  <c r="N17" i="49" s="1"/>
  <c r="E16" i="49"/>
  <c r="N16" i="49" s="1"/>
  <c r="E15" i="49"/>
  <c r="N15" i="49" s="1"/>
  <c r="E14" i="49"/>
  <c r="N14" i="49" s="1"/>
  <c r="E13" i="49"/>
  <c r="N13" i="49" s="1"/>
  <c r="E12" i="49"/>
  <c r="N12" i="49" s="1"/>
  <c r="E11" i="49"/>
  <c r="N11" i="49" s="1"/>
  <c r="M10" i="49"/>
  <c r="L10" i="49"/>
  <c r="K10" i="49"/>
  <c r="J10" i="49"/>
  <c r="E8" i="49"/>
  <c r="N8" i="49" s="1"/>
  <c r="E7" i="49"/>
  <c r="N7" i="49" s="1"/>
  <c r="E6" i="49"/>
  <c r="N6" i="49" s="1"/>
  <c r="M5" i="49"/>
  <c r="L5" i="49"/>
  <c r="K5" i="49"/>
  <c r="J5" i="49"/>
  <c r="I5" i="49"/>
  <c r="E90" i="48"/>
  <c r="N90" i="48" s="1"/>
  <c r="E89" i="48"/>
  <c r="N89" i="48" s="1"/>
  <c r="E88" i="48"/>
  <c r="N88" i="48" s="1"/>
  <c r="E87" i="48"/>
  <c r="N87" i="48" s="1"/>
  <c r="E86" i="48"/>
  <c r="N86" i="48" s="1"/>
  <c r="E85" i="48"/>
  <c r="N85" i="48" s="1"/>
  <c r="E84" i="48"/>
  <c r="N84" i="48" s="1"/>
  <c r="E83" i="48"/>
  <c r="N83" i="48" s="1"/>
  <c r="E82" i="48"/>
  <c r="N82" i="48" s="1"/>
  <c r="E81" i="48"/>
  <c r="N81" i="48" s="1"/>
  <c r="E80" i="48"/>
  <c r="N80" i="48" s="1"/>
  <c r="E78" i="48"/>
  <c r="N78" i="48" s="1"/>
  <c r="E77" i="48"/>
  <c r="N77" i="48" s="1"/>
  <c r="E76" i="48"/>
  <c r="N76" i="48" s="1"/>
  <c r="M75" i="48"/>
  <c r="L75" i="48"/>
  <c r="K75" i="48"/>
  <c r="J75" i="48"/>
  <c r="I75" i="48"/>
  <c r="E73" i="48"/>
  <c r="N73" i="48" s="1"/>
  <c r="E72" i="48"/>
  <c r="N72" i="48" s="1"/>
  <c r="E71" i="48"/>
  <c r="N71" i="48" s="1"/>
  <c r="E70" i="48"/>
  <c r="N70" i="48" s="1"/>
  <c r="E69" i="48"/>
  <c r="N69" i="48" s="1"/>
  <c r="E68" i="48"/>
  <c r="N68" i="48" s="1"/>
  <c r="E67" i="48"/>
  <c r="N67" i="48" s="1"/>
  <c r="E66" i="48"/>
  <c r="N66" i="48" s="1"/>
  <c r="E65" i="48"/>
  <c r="N65" i="48" s="1"/>
  <c r="M64" i="48"/>
  <c r="L64" i="48"/>
  <c r="K64" i="48"/>
  <c r="J64" i="48"/>
  <c r="E62" i="48"/>
  <c r="N62" i="48" s="1"/>
  <c r="E61" i="48"/>
  <c r="N61" i="48" s="1"/>
  <c r="E60" i="48"/>
  <c r="N60" i="48" s="1"/>
  <c r="E59" i="48"/>
  <c r="N59" i="48" s="1"/>
  <c r="E58" i="48"/>
  <c r="N58" i="48" s="1"/>
  <c r="E57" i="48"/>
  <c r="N57" i="48" s="1"/>
  <c r="E56" i="48"/>
  <c r="N56" i="48" s="1"/>
  <c r="E55" i="48"/>
  <c r="N55" i="48" s="1"/>
  <c r="E54" i="48"/>
  <c r="N54" i="48" s="1"/>
  <c r="M53" i="48"/>
  <c r="L53" i="48"/>
  <c r="K53" i="48"/>
  <c r="J53" i="48"/>
  <c r="E51" i="48"/>
  <c r="N51" i="48" s="1"/>
  <c r="E50" i="48"/>
  <c r="N50" i="48" s="1"/>
  <c r="E49" i="48"/>
  <c r="N49" i="48" s="1"/>
  <c r="E48" i="48"/>
  <c r="N48" i="48" s="1"/>
  <c r="E47" i="48"/>
  <c r="N47" i="48" s="1"/>
  <c r="E46" i="48"/>
  <c r="N46" i="48" s="1"/>
  <c r="E45" i="48"/>
  <c r="N45" i="48" s="1"/>
  <c r="E44" i="48"/>
  <c r="N44" i="48" s="1"/>
  <c r="E43" i="48"/>
  <c r="N43" i="48" s="1"/>
  <c r="M42" i="48"/>
  <c r="L42" i="48"/>
  <c r="K42" i="48"/>
  <c r="J42" i="48"/>
  <c r="E40" i="48"/>
  <c r="N40" i="48" s="1"/>
  <c r="E39" i="48"/>
  <c r="N39" i="48" s="1"/>
  <c r="E38" i="48"/>
  <c r="N38" i="48" s="1"/>
  <c r="E37" i="48"/>
  <c r="N37" i="48" s="1"/>
  <c r="E36" i="48"/>
  <c r="N36" i="48" s="1"/>
  <c r="E35" i="48"/>
  <c r="N35" i="48" s="1"/>
  <c r="E34" i="48"/>
  <c r="N34" i="48" s="1"/>
  <c r="E33" i="48"/>
  <c r="N33" i="48" s="1"/>
  <c r="E32" i="48"/>
  <c r="N32" i="48" s="1"/>
  <c r="M31" i="48"/>
  <c r="L31" i="48"/>
  <c r="K31" i="48"/>
  <c r="J31" i="48"/>
  <c r="E29" i="48"/>
  <c r="N29" i="48" s="1"/>
  <c r="E28" i="48"/>
  <c r="N28" i="48" s="1"/>
  <c r="E27" i="48"/>
  <c r="N27" i="48" s="1"/>
  <c r="E26" i="48"/>
  <c r="N26" i="48" s="1"/>
  <c r="E25" i="48"/>
  <c r="N25" i="48" s="1"/>
  <c r="E24" i="48"/>
  <c r="N24" i="48" s="1"/>
  <c r="E23" i="48"/>
  <c r="N23" i="48" s="1"/>
  <c r="E22" i="48"/>
  <c r="N22" i="48" s="1"/>
  <c r="E21" i="48"/>
  <c r="N21" i="48" s="1"/>
  <c r="E20" i="48"/>
  <c r="N20" i="48" s="1"/>
  <c r="E19" i="48"/>
  <c r="N19" i="48" s="1"/>
  <c r="E18" i="48"/>
  <c r="N18" i="48" s="1"/>
  <c r="E17" i="48"/>
  <c r="N17" i="48" s="1"/>
  <c r="E16" i="48"/>
  <c r="N16" i="48" s="1"/>
  <c r="E15" i="48"/>
  <c r="N15" i="48" s="1"/>
  <c r="E14" i="48"/>
  <c r="N14" i="48" s="1"/>
  <c r="E13" i="48"/>
  <c r="N13" i="48" s="1"/>
  <c r="E12" i="48"/>
  <c r="N12" i="48" s="1"/>
  <c r="E11" i="48"/>
  <c r="N11" i="48" s="1"/>
  <c r="E10" i="48"/>
  <c r="N10" i="48" s="1"/>
  <c r="M9" i="48"/>
  <c r="L9" i="48"/>
  <c r="K9" i="48"/>
  <c r="J9" i="48"/>
  <c r="E7" i="48"/>
  <c r="N7" i="48" s="1"/>
  <c r="E6" i="48"/>
  <c r="N6" i="48" s="1"/>
  <c r="E5" i="48"/>
  <c r="N5" i="48" s="1"/>
  <c r="M4" i="48"/>
  <c r="L4" i="48"/>
  <c r="K4" i="48"/>
  <c r="J4" i="48"/>
  <c r="I4" i="48"/>
  <c r="N93" i="49" l="1"/>
  <c r="C17" i="43" s="1"/>
  <c r="N92" i="48"/>
  <c r="C11" i="43" s="1"/>
  <c r="N93" i="50"/>
  <c r="C20" i="43" s="1"/>
  <c r="J512" i="44"/>
  <c r="J513" i="44"/>
  <c r="E22" i="47" l="1"/>
  <c r="N22" i="47" s="1"/>
  <c r="E90" i="47" l="1"/>
  <c r="N90" i="47" s="1"/>
  <c r="E89" i="47"/>
  <c r="N89" i="47" s="1"/>
  <c r="E88" i="47"/>
  <c r="N88" i="47" s="1"/>
  <c r="E87" i="47"/>
  <c r="N87" i="47" s="1"/>
  <c r="E86" i="47"/>
  <c r="N86" i="47" s="1"/>
  <c r="E85" i="47"/>
  <c r="N85" i="47" s="1"/>
  <c r="E84" i="47"/>
  <c r="N84" i="47" s="1"/>
  <c r="E83" i="47"/>
  <c r="N83" i="47" s="1"/>
  <c r="E82" i="47"/>
  <c r="N82" i="47" s="1"/>
  <c r="E81" i="47"/>
  <c r="N81" i="47" s="1"/>
  <c r="E80" i="47"/>
  <c r="N80" i="47" s="1"/>
  <c r="E78" i="47"/>
  <c r="N78" i="47" s="1"/>
  <c r="E77" i="47"/>
  <c r="N77" i="47" s="1"/>
  <c r="E76" i="47"/>
  <c r="N76" i="47" s="1"/>
  <c r="M75" i="47"/>
  <c r="L75" i="47"/>
  <c r="K75" i="47"/>
  <c r="J75" i="47"/>
  <c r="I75" i="47"/>
  <c r="E73" i="47"/>
  <c r="N73" i="47" s="1"/>
  <c r="E72" i="47"/>
  <c r="N72" i="47" s="1"/>
  <c r="E71" i="47"/>
  <c r="N71" i="47" s="1"/>
  <c r="E70" i="47"/>
  <c r="N70" i="47" s="1"/>
  <c r="E69" i="47"/>
  <c r="N69" i="47" s="1"/>
  <c r="E68" i="47"/>
  <c r="N68" i="47" s="1"/>
  <c r="E67" i="47"/>
  <c r="N67" i="47" s="1"/>
  <c r="E66" i="47"/>
  <c r="N66" i="47" s="1"/>
  <c r="E65" i="47"/>
  <c r="N65" i="47" s="1"/>
  <c r="M64" i="47"/>
  <c r="L64" i="47"/>
  <c r="K64" i="47"/>
  <c r="J64" i="47"/>
  <c r="E62" i="47"/>
  <c r="N62" i="47" s="1"/>
  <c r="E61" i="47"/>
  <c r="N61" i="47" s="1"/>
  <c r="E60" i="47"/>
  <c r="N60" i="47" s="1"/>
  <c r="E59" i="47"/>
  <c r="N59" i="47" s="1"/>
  <c r="E58" i="47"/>
  <c r="N58" i="47" s="1"/>
  <c r="E57" i="47"/>
  <c r="N57" i="47" s="1"/>
  <c r="E56" i="47"/>
  <c r="N56" i="47" s="1"/>
  <c r="E55" i="47"/>
  <c r="N55" i="47" s="1"/>
  <c r="E54" i="47"/>
  <c r="N54" i="47" s="1"/>
  <c r="M53" i="47"/>
  <c r="L53" i="47"/>
  <c r="K53" i="47"/>
  <c r="J53" i="47"/>
  <c r="E51" i="47"/>
  <c r="N51" i="47" s="1"/>
  <c r="E50" i="47"/>
  <c r="N50" i="47" s="1"/>
  <c r="E49" i="47"/>
  <c r="N49" i="47" s="1"/>
  <c r="E48" i="47"/>
  <c r="N48" i="47" s="1"/>
  <c r="E47" i="47"/>
  <c r="N47" i="47" s="1"/>
  <c r="E46" i="47"/>
  <c r="N46" i="47" s="1"/>
  <c r="E45" i="47"/>
  <c r="N45" i="47" s="1"/>
  <c r="E44" i="47"/>
  <c r="N44" i="47" s="1"/>
  <c r="E43" i="47"/>
  <c r="N43" i="47" s="1"/>
  <c r="M42" i="47"/>
  <c r="L42" i="47"/>
  <c r="K42" i="47"/>
  <c r="J42" i="47"/>
  <c r="E40" i="47"/>
  <c r="N40" i="47" s="1"/>
  <c r="E39" i="47"/>
  <c r="N39" i="47" s="1"/>
  <c r="E38" i="47"/>
  <c r="N38" i="47" s="1"/>
  <c r="E37" i="47"/>
  <c r="N37" i="47" s="1"/>
  <c r="E36" i="47"/>
  <c r="N36" i="47" s="1"/>
  <c r="E35" i="47"/>
  <c r="N35" i="47" s="1"/>
  <c r="E34" i="47"/>
  <c r="N34" i="47" s="1"/>
  <c r="E33" i="47"/>
  <c r="N33" i="47" s="1"/>
  <c r="E32" i="47"/>
  <c r="N32" i="47" s="1"/>
  <c r="M31" i="47"/>
  <c r="L31" i="47"/>
  <c r="K31" i="47"/>
  <c r="J31" i="47"/>
  <c r="E29" i="47"/>
  <c r="N29" i="47" s="1"/>
  <c r="E28" i="47"/>
  <c r="N28" i="47" s="1"/>
  <c r="E27" i="47"/>
  <c r="N27" i="47" s="1"/>
  <c r="E26" i="47"/>
  <c r="N26" i="47" s="1"/>
  <c r="E25" i="47"/>
  <c r="N25" i="47" s="1"/>
  <c r="E24" i="47"/>
  <c r="N24" i="47" s="1"/>
  <c r="E23" i="47"/>
  <c r="N23" i="47" s="1"/>
  <c r="E21" i="47"/>
  <c r="N21" i="47" s="1"/>
  <c r="E20" i="47"/>
  <c r="N20" i="47" s="1"/>
  <c r="E19" i="47"/>
  <c r="N19" i="47" s="1"/>
  <c r="E18" i="47"/>
  <c r="N18" i="47" s="1"/>
  <c r="E17" i="47"/>
  <c r="N17" i="47" s="1"/>
  <c r="E16" i="47"/>
  <c r="N16" i="47" s="1"/>
  <c r="E15" i="47"/>
  <c r="N15" i="47" s="1"/>
  <c r="E14" i="47"/>
  <c r="N14" i="47" s="1"/>
  <c r="E13" i="47"/>
  <c r="N13" i="47" s="1"/>
  <c r="E12" i="47"/>
  <c r="N12" i="47" s="1"/>
  <c r="E11" i="47"/>
  <c r="N11" i="47" s="1"/>
  <c r="E10" i="47"/>
  <c r="N10" i="47" s="1"/>
  <c r="M9" i="47"/>
  <c r="L9" i="47"/>
  <c r="K9" i="47"/>
  <c r="J9" i="47"/>
  <c r="E7" i="47"/>
  <c r="N7" i="47" s="1"/>
  <c r="E6" i="47"/>
  <c r="N6" i="47" s="1"/>
  <c r="E5" i="47"/>
  <c r="N5" i="47" s="1"/>
  <c r="M4" i="47"/>
  <c r="L4" i="47"/>
  <c r="K4" i="47"/>
  <c r="J4" i="47"/>
  <c r="I4" i="47"/>
  <c r="G829" i="46"/>
  <c r="G828" i="46"/>
  <c r="G827" i="46"/>
  <c r="G826" i="46"/>
  <c r="G825" i="46"/>
  <c r="G824" i="46"/>
  <c r="G823" i="46"/>
  <c r="G822" i="46"/>
  <c r="G821" i="46"/>
  <c r="G820" i="46"/>
  <c r="G819" i="46"/>
  <c r="G818" i="46"/>
  <c r="G817" i="46"/>
  <c r="G816" i="46"/>
  <c r="G815" i="46"/>
  <c r="G814" i="46"/>
  <c r="G813" i="46"/>
  <c r="G812" i="46"/>
  <c r="G804" i="46"/>
  <c r="G809" i="46"/>
  <c r="G808" i="46"/>
  <c r="G807" i="46"/>
  <c r="G806" i="46"/>
  <c r="G805" i="46"/>
  <c r="G803" i="46"/>
  <c r="G802" i="46"/>
  <c r="G801" i="46"/>
  <c r="G800" i="46"/>
  <c r="G799" i="46"/>
  <c r="G798" i="46"/>
  <c r="G797" i="46"/>
  <c r="G796" i="46"/>
  <c r="G795" i="46"/>
  <c r="G794" i="46"/>
  <c r="G793" i="46"/>
  <c r="G792" i="46"/>
  <c r="G791" i="46"/>
  <c r="G790" i="46"/>
  <c r="G846" i="46"/>
  <c r="G845" i="46"/>
  <c r="G844" i="46"/>
  <c r="G843" i="46"/>
  <c r="G842" i="46"/>
  <c r="G841" i="46"/>
  <c r="G840" i="46"/>
  <c r="G839" i="46"/>
  <c r="G838" i="46"/>
  <c r="H705" i="46"/>
  <c r="I705" i="46" s="1"/>
  <c r="J705" i="46" s="1"/>
  <c r="H704" i="46"/>
  <c r="I704" i="46" s="1"/>
  <c r="J704" i="46" s="1"/>
  <c r="H703" i="46"/>
  <c r="I703" i="46" s="1"/>
  <c r="J703" i="46" s="1"/>
  <c r="H702" i="46"/>
  <c r="I702" i="46" s="1"/>
  <c r="J702" i="46" s="1"/>
  <c r="H701" i="46"/>
  <c r="I701" i="46" s="1"/>
  <c r="J701" i="46" s="1"/>
  <c r="H700" i="46"/>
  <c r="I700" i="46" s="1"/>
  <c r="J700" i="46" s="1"/>
  <c r="H699" i="46"/>
  <c r="I699" i="46" s="1"/>
  <c r="J699" i="46" s="1"/>
  <c r="H698" i="46"/>
  <c r="I698" i="46" s="1"/>
  <c r="J698" i="46" s="1"/>
  <c r="H697" i="46"/>
  <c r="I697" i="46" s="1"/>
  <c r="J697" i="46" s="1"/>
  <c r="H696" i="46"/>
  <c r="I696" i="46" s="1"/>
  <c r="J696" i="46" s="1"/>
  <c r="H695" i="46"/>
  <c r="I695" i="46" s="1"/>
  <c r="J695" i="46" s="1"/>
  <c r="H694" i="46"/>
  <c r="I694" i="46" s="1"/>
  <c r="J694" i="46" s="1"/>
  <c r="H693" i="46"/>
  <c r="I693" i="46" s="1"/>
  <c r="J693" i="46" s="1"/>
  <c r="H692" i="46"/>
  <c r="I692" i="46" s="1"/>
  <c r="J692" i="46" s="1"/>
  <c r="H691" i="46"/>
  <c r="I691" i="46" s="1"/>
  <c r="J691" i="46" s="1"/>
  <c r="H690" i="46"/>
  <c r="I690" i="46" s="1"/>
  <c r="J690" i="46" s="1"/>
  <c r="H687" i="46"/>
  <c r="I687" i="46" s="1"/>
  <c r="J687" i="46" s="1"/>
  <c r="H686" i="46"/>
  <c r="I686" i="46" s="1"/>
  <c r="J686" i="46" s="1"/>
  <c r="H685" i="46"/>
  <c r="I685" i="46" s="1"/>
  <c r="J685" i="46" s="1"/>
  <c r="H684" i="46"/>
  <c r="I684" i="46" s="1"/>
  <c r="J684" i="46" s="1"/>
  <c r="H683" i="46"/>
  <c r="I683" i="46" s="1"/>
  <c r="J683" i="46" s="1"/>
  <c r="H682" i="46"/>
  <c r="I682" i="46" s="1"/>
  <c r="J682" i="46" s="1"/>
  <c r="H681" i="46"/>
  <c r="I681" i="46" s="1"/>
  <c r="J681" i="46" s="1"/>
  <c r="H680" i="46"/>
  <c r="I680" i="46" s="1"/>
  <c r="J680" i="46" s="1"/>
  <c r="H679" i="46"/>
  <c r="I679" i="46" s="1"/>
  <c r="J679" i="46" s="1"/>
  <c r="H678" i="46"/>
  <c r="I678" i="46" s="1"/>
  <c r="J678" i="46" s="1"/>
  <c r="H677" i="46"/>
  <c r="I677" i="46" s="1"/>
  <c r="J677" i="46" s="1"/>
  <c r="H676" i="46"/>
  <c r="I676" i="46" s="1"/>
  <c r="J676" i="46" s="1"/>
  <c r="H675" i="46"/>
  <c r="I675" i="46" s="1"/>
  <c r="J675" i="46" s="1"/>
  <c r="H674" i="46"/>
  <c r="I674" i="46" s="1"/>
  <c r="J674" i="46" s="1"/>
  <c r="H673" i="46"/>
  <c r="I673" i="46" s="1"/>
  <c r="J673" i="46" s="1"/>
  <c r="H672" i="46"/>
  <c r="I672" i="46" s="1"/>
  <c r="J672" i="46" s="1"/>
  <c r="H669" i="46"/>
  <c r="I669" i="46" s="1"/>
  <c r="J669" i="46" s="1"/>
  <c r="H668" i="46"/>
  <c r="I668" i="46" s="1"/>
  <c r="J668" i="46" s="1"/>
  <c r="H667" i="46"/>
  <c r="I667" i="46" s="1"/>
  <c r="J667" i="46" s="1"/>
  <c r="H666" i="46"/>
  <c r="I666" i="46" s="1"/>
  <c r="J666" i="46" s="1"/>
  <c r="H665" i="46"/>
  <c r="I665" i="46" s="1"/>
  <c r="J665" i="46" s="1"/>
  <c r="H664" i="46"/>
  <c r="I664" i="46" s="1"/>
  <c r="J664" i="46" s="1"/>
  <c r="H663" i="46"/>
  <c r="I663" i="46" s="1"/>
  <c r="J663" i="46" s="1"/>
  <c r="H662" i="46"/>
  <c r="I662" i="46" s="1"/>
  <c r="J662" i="46" s="1"/>
  <c r="H661" i="46"/>
  <c r="I661" i="46" s="1"/>
  <c r="J661" i="46" s="1"/>
  <c r="H660" i="46"/>
  <c r="I660" i="46" s="1"/>
  <c r="J660" i="46" s="1"/>
  <c r="H659" i="46"/>
  <c r="I659" i="46" s="1"/>
  <c r="J659" i="46" s="1"/>
  <c r="H658" i="46"/>
  <c r="I658" i="46" s="1"/>
  <c r="J658" i="46" s="1"/>
  <c r="H657" i="46"/>
  <c r="I657" i="46" s="1"/>
  <c r="J657" i="46" s="1"/>
  <c r="H656" i="46"/>
  <c r="I656" i="46" s="1"/>
  <c r="J656" i="46" s="1"/>
  <c r="H655" i="46"/>
  <c r="I655" i="46" s="1"/>
  <c r="J655" i="46" s="1"/>
  <c r="H654" i="46"/>
  <c r="I654" i="46" s="1"/>
  <c r="J654" i="46" s="1"/>
  <c r="H653" i="46"/>
  <c r="I653" i="46" s="1"/>
  <c r="J653" i="46" s="1"/>
  <c r="H652" i="46"/>
  <c r="I652" i="46" s="1"/>
  <c r="J652" i="46" s="1"/>
  <c r="H651" i="46"/>
  <c r="I651" i="46" s="1"/>
  <c r="J651" i="46" s="1"/>
  <c r="H650" i="46"/>
  <c r="I650" i="46" s="1"/>
  <c r="J650" i="46" s="1"/>
  <c r="H649" i="46"/>
  <c r="I649" i="46" s="1"/>
  <c r="J649" i="46" s="1"/>
  <c r="H648" i="46"/>
  <c r="I648" i="46" s="1"/>
  <c r="J648" i="46" s="1"/>
  <c r="H647" i="46"/>
  <c r="I647" i="46" s="1"/>
  <c r="J647" i="46" s="1"/>
  <c r="H646" i="46"/>
  <c r="I646" i="46" s="1"/>
  <c r="J646" i="46" s="1"/>
  <c r="H645" i="46"/>
  <c r="I645" i="46" s="1"/>
  <c r="J645" i="46" s="1"/>
  <c r="H644" i="46"/>
  <c r="I644" i="46" s="1"/>
  <c r="J644" i="46" s="1"/>
  <c r="H643" i="46"/>
  <c r="I643" i="46" s="1"/>
  <c r="J643" i="46" s="1"/>
  <c r="H642" i="46"/>
  <c r="I642" i="46" s="1"/>
  <c r="J642" i="46" s="1"/>
  <c r="H641" i="46"/>
  <c r="I641" i="46" s="1"/>
  <c r="J641" i="46" s="1"/>
  <c r="H640" i="46"/>
  <c r="I640" i="46" s="1"/>
  <c r="J640" i="46" s="1"/>
  <c r="H639" i="46"/>
  <c r="I639" i="46" s="1"/>
  <c r="J639" i="46" s="1"/>
  <c r="H638" i="46"/>
  <c r="I638" i="46" s="1"/>
  <c r="J638" i="46" s="1"/>
  <c r="H637" i="46"/>
  <c r="I637" i="46" s="1"/>
  <c r="J637" i="46" s="1"/>
  <c r="H636" i="46"/>
  <c r="I636" i="46" s="1"/>
  <c r="J636" i="46" s="1"/>
  <c r="H635" i="46"/>
  <c r="I635" i="46" s="1"/>
  <c r="J635" i="46" s="1"/>
  <c r="H634" i="46"/>
  <c r="I634" i="46" s="1"/>
  <c r="J634" i="46" s="1"/>
  <c r="H633" i="46"/>
  <c r="I633" i="46" s="1"/>
  <c r="J633" i="46" s="1"/>
  <c r="H632" i="46"/>
  <c r="I632" i="46" s="1"/>
  <c r="J632" i="46" s="1"/>
  <c r="H631" i="46"/>
  <c r="I631" i="46" s="1"/>
  <c r="J631" i="46" s="1"/>
  <c r="H630" i="46"/>
  <c r="I630" i="46" s="1"/>
  <c r="J630" i="46" s="1"/>
  <c r="H629" i="46"/>
  <c r="I629" i="46" s="1"/>
  <c r="J629" i="46" s="1"/>
  <c r="H628" i="46"/>
  <c r="I628" i="46" s="1"/>
  <c r="J628" i="46" s="1"/>
  <c r="H627" i="46"/>
  <c r="I627" i="46" s="1"/>
  <c r="J627" i="46" s="1"/>
  <c r="H626" i="46"/>
  <c r="I626" i="46" s="1"/>
  <c r="J626" i="46" s="1"/>
  <c r="H625" i="46"/>
  <c r="I625" i="46" s="1"/>
  <c r="J625" i="46" s="1"/>
  <c r="H624" i="46"/>
  <c r="I624" i="46" s="1"/>
  <c r="J624" i="46" s="1"/>
  <c r="H623" i="46"/>
  <c r="I623" i="46" s="1"/>
  <c r="J623" i="46" s="1"/>
  <c r="H622" i="46"/>
  <c r="I622" i="46" s="1"/>
  <c r="J622" i="46" s="1"/>
  <c r="H621" i="46"/>
  <c r="I621" i="46" s="1"/>
  <c r="J621" i="46" s="1"/>
  <c r="H620" i="46"/>
  <c r="I620" i="46" s="1"/>
  <c r="J620" i="46" s="1"/>
  <c r="H619" i="46"/>
  <c r="I619" i="46" s="1"/>
  <c r="J619" i="46" s="1"/>
  <c r="H618" i="46"/>
  <c r="I618" i="46" s="1"/>
  <c r="J618" i="46" s="1"/>
  <c r="H615" i="46"/>
  <c r="I615" i="46" s="1"/>
  <c r="J615" i="46" s="1"/>
  <c r="H614" i="46"/>
  <c r="I614" i="46" s="1"/>
  <c r="J614" i="46" s="1"/>
  <c r="H613" i="46"/>
  <c r="I613" i="46" s="1"/>
  <c r="J613" i="46" s="1"/>
  <c r="H612" i="46"/>
  <c r="I612" i="46" s="1"/>
  <c r="J612" i="46" s="1"/>
  <c r="H611" i="46"/>
  <c r="I611" i="46" s="1"/>
  <c r="J611" i="46" s="1"/>
  <c r="H610" i="46"/>
  <c r="I610" i="46" s="1"/>
  <c r="J610" i="46" s="1"/>
  <c r="H609" i="46"/>
  <c r="I609" i="46" s="1"/>
  <c r="J609" i="46" s="1"/>
  <c r="H608" i="46"/>
  <c r="I608" i="46" s="1"/>
  <c r="J608" i="46" s="1"/>
  <c r="H607" i="46"/>
  <c r="I607" i="46" s="1"/>
  <c r="J607" i="46" s="1"/>
  <c r="H606" i="46"/>
  <c r="I606" i="46" s="1"/>
  <c r="J606" i="46" s="1"/>
  <c r="H605" i="46"/>
  <c r="I605" i="46" s="1"/>
  <c r="J605" i="46" s="1"/>
  <c r="H604" i="46"/>
  <c r="I604" i="46" s="1"/>
  <c r="J604" i="46" s="1"/>
  <c r="H603" i="46"/>
  <c r="I603" i="46" s="1"/>
  <c r="J603" i="46" s="1"/>
  <c r="H602" i="46"/>
  <c r="I602" i="46" s="1"/>
  <c r="J602" i="46" s="1"/>
  <c r="H601" i="46"/>
  <c r="I601" i="46" s="1"/>
  <c r="J601" i="46" s="1"/>
  <c r="H600" i="46"/>
  <c r="I600" i="46" s="1"/>
  <c r="J600" i="46" s="1"/>
  <c r="H599" i="46"/>
  <c r="I599" i="46" s="1"/>
  <c r="J599" i="46" s="1"/>
  <c r="H598" i="46"/>
  <c r="I598" i="46" s="1"/>
  <c r="J598" i="46" s="1"/>
  <c r="H597" i="46"/>
  <c r="I597" i="46" s="1"/>
  <c r="J597" i="46" s="1"/>
  <c r="H596" i="46"/>
  <c r="I596" i="46" s="1"/>
  <c r="J596" i="46" s="1"/>
  <c r="H595" i="46"/>
  <c r="I595" i="46" s="1"/>
  <c r="J595" i="46" s="1"/>
  <c r="H594" i="46"/>
  <c r="I594" i="46" s="1"/>
  <c r="J594" i="46" s="1"/>
  <c r="H593" i="46"/>
  <c r="I593" i="46" s="1"/>
  <c r="J593" i="46" s="1"/>
  <c r="H592" i="46"/>
  <c r="I592" i="46" s="1"/>
  <c r="J592" i="46" s="1"/>
  <c r="H591" i="46"/>
  <c r="I591" i="46" s="1"/>
  <c r="J591" i="46" s="1"/>
  <c r="H590" i="46"/>
  <c r="I590" i="46" s="1"/>
  <c r="J590" i="46" s="1"/>
  <c r="H589" i="46"/>
  <c r="I589" i="46" s="1"/>
  <c r="J589" i="46" s="1"/>
  <c r="H588" i="46"/>
  <c r="I588" i="46" s="1"/>
  <c r="J588" i="46" s="1"/>
  <c r="H587" i="46"/>
  <c r="I587" i="46" s="1"/>
  <c r="J587" i="46" s="1"/>
  <c r="H586" i="46"/>
  <c r="I586" i="46" s="1"/>
  <c r="J586" i="46" s="1"/>
  <c r="H585" i="46"/>
  <c r="I585" i="46" s="1"/>
  <c r="J585" i="46" s="1"/>
  <c r="H584" i="46"/>
  <c r="I584" i="46" s="1"/>
  <c r="J584" i="46" s="1"/>
  <c r="H583" i="46"/>
  <c r="I583" i="46" s="1"/>
  <c r="J583" i="46" s="1"/>
  <c r="H582" i="46"/>
  <c r="I582" i="46" s="1"/>
  <c r="J582" i="46" s="1"/>
  <c r="H581" i="46"/>
  <c r="I581" i="46" s="1"/>
  <c r="J581" i="46" s="1"/>
  <c r="H580" i="46"/>
  <c r="I580" i="46" s="1"/>
  <c r="J580" i="46" s="1"/>
  <c r="H579" i="46"/>
  <c r="I579" i="46" s="1"/>
  <c r="J579" i="46" s="1"/>
  <c r="H578" i="46"/>
  <c r="I578" i="46" s="1"/>
  <c r="J578" i="46" s="1"/>
  <c r="H577" i="46"/>
  <c r="I577" i="46" s="1"/>
  <c r="J577" i="46" s="1"/>
  <c r="H576" i="46"/>
  <c r="I576" i="46" s="1"/>
  <c r="J576" i="46" s="1"/>
  <c r="H575" i="46"/>
  <c r="I575" i="46" s="1"/>
  <c r="J575" i="46" s="1"/>
  <c r="H574" i="46"/>
  <c r="I574" i="46" s="1"/>
  <c r="J574" i="46" s="1"/>
  <c r="H573" i="46"/>
  <c r="I573" i="46" s="1"/>
  <c r="J573" i="46" s="1"/>
  <c r="H572" i="46"/>
  <c r="I572" i="46" s="1"/>
  <c r="J572" i="46" s="1"/>
  <c r="H571" i="46"/>
  <c r="I571" i="46" s="1"/>
  <c r="J571" i="46" s="1"/>
  <c r="H570" i="46"/>
  <c r="I570" i="46" s="1"/>
  <c r="J570" i="46" s="1"/>
  <c r="H569" i="46"/>
  <c r="I569" i="46" s="1"/>
  <c r="J569" i="46" s="1"/>
  <c r="H568" i="46"/>
  <c r="I568" i="46" s="1"/>
  <c r="J568" i="46" s="1"/>
  <c r="H567" i="46"/>
  <c r="I567" i="46" s="1"/>
  <c r="J567" i="46" s="1"/>
  <c r="H566" i="46"/>
  <c r="I566" i="46" s="1"/>
  <c r="J566" i="46" s="1"/>
  <c r="H565" i="46"/>
  <c r="I565" i="46" s="1"/>
  <c r="J565" i="46" s="1"/>
  <c r="H564" i="46"/>
  <c r="I564" i="46" s="1"/>
  <c r="J564" i="46" s="1"/>
  <c r="H563" i="46"/>
  <c r="I563" i="46" s="1"/>
  <c r="J563" i="46" s="1"/>
  <c r="H560" i="46"/>
  <c r="I560" i="46" s="1"/>
  <c r="J560" i="46" s="1"/>
  <c r="H559" i="46"/>
  <c r="I559" i="46" s="1"/>
  <c r="J559" i="46" s="1"/>
  <c r="H558" i="46"/>
  <c r="I558" i="46" s="1"/>
  <c r="J558" i="46" s="1"/>
  <c r="H557" i="46"/>
  <c r="I557" i="46" s="1"/>
  <c r="J557" i="46" s="1"/>
  <c r="H556" i="46"/>
  <c r="I556" i="46" s="1"/>
  <c r="J556" i="46" s="1"/>
  <c r="H555" i="46"/>
  <c r="I555" i="46" s="1"/>
  <c r="J555" i="46" s="1"/>
  <c r="H554" i="46"/>
  <c r="I554" i="46" s="1"/>
  <c r="J554" i="46" s="1"/>
  <c r="H553" i="46"/>
  <c r="I553" i="46" s="1"/>
  <c r="J553" i="46" s="1"/>
  <c r="H552" i="46"/>
  <c r="I552" i="46" s="1"/>
  <c r="J552" i="46" s="1"/>
  <c r="H551" i="46"/>
  <c r="I551" i="46" s="1"/>
  <c r="J551" i="46" s="1"/>
  <c r="H550" i="46"/>
  <c r="I550" i="46" s="1"/>
  <c r="J550" i="46" s="1"/>
  <c r="H549" i="46"/>
  <c r="I549" i="46" s="1"/>
  <c r="J549" i="46" s="1"/>
  <c r="H548" i="46"/>
  <c r="I548" i="46" s="1"/>
  <c r="J548" i="46" s="1"/>
  <c r="H547" i="46"/>
  <c r="I547" i="46" s="1"/>
  <c r="J547" i="46" s="1"/>
  <c r="H546" i="46"/>
  <c r="I546" i="46" s="1"/>
  <c r="J546" i="46" s="1"/>
  <c r="H545" i="46"/>
  <c r="I545" i="46" s="1"/>
  <c r="J545" i="46" s="1"/>
  <c r="H544" i="46"/>
  <c r="I544" i="46" s="1"/>
  <c r="J544" i="46" s="1"/>
  <c r="H543" i="46"/>
  <c r="I543" i="46" s="1"/>
  <c r="J543" i="46" s="1"/>
  <c r="H542" i="46"/>
  <c r="I542" i="46" s="1"/>
  <c r="J542" i="46" s="1"/>
  <c r="H541" i="46"/>
  <c r="I541" i="46" s="1"/>
  <c r="J541" i="46" s="1"/>
  <c r="H540" i="46"/>
  <c r="I540" i="46" s="1"/>
  <c r="J540" i="46" s="1"/>
  <c r="H539" i="46"/>
  <c r="I539" i="46" s="1"/>
  <c r="J539" i="46" s="1"/>
  <c r="H538" i="46"/>
  <c r="I538" i="46" s="1"/>
  <c r="J538" i="46" s="1"/>
  <c r="H537" i="46"/>
  <c r="I537" i="46" s="1"/>
  <c r="J537" i="46" s="1"/>
  <c r="H536" i="46"/>
  <c r="I536" i="46" s="1"/>
  <c r="J536" i="46" s="1"/>
  <c r="H535" i="46"/>
  <c r="I535" i="46" s="1"/>
  <c r="J535" i="46" s="1"/>
  <c r="H534" i="46"/>
  <c r="I534" i="46" s="1"/>
  <c r="J534" i="46" s="1"/>
  <c r="H533" i="46"/>
  <c r="I533" i="46" s="1"/>
  <c r="J533" i="46" s="1"/>
  <c r="H532" i="46"/>
  <c r="I532" i="46" s="1"/>
  <c r="J532" i="46" s="1"/>
  <c r="H531" i="46"/>
  <c r="I531" i="46" s="1"/>
  <c r="J531" i="46" s="1"/>
  <c r="H530" i="46"/>
  <c r="I530" i="46" s="1"/>
  <c r="J530" i="46" s="1"/>
  <c r="H529" i="46"/>
  <c r="I529" i="46" s="1"/>
  <c r="J529" i="46" s="1"/>
  <c r="H528" i="46"/>
  <c r="I528" i="46" s="1"/>
  <c r="J528" i="46" s="1"/>
  <c r="H527" i="46"/>
  <c r="I527" i="46" s="1"/>
  <c r="J527" i="46" s="1"/>
  <c r="H526" i="46"/>
  <c r="I526" i="46" s="1"/>
  <c r="J526" i="46" s="1"/>
  <c r="H525" i="46"/>
  <c r="I525" i="46" s="1"/>
  <c r="J525" i="46" s="1"/>
  <c r="H524" i="46"/>
  <c r="I524" i="46" s="1"/>
  <c r="J524" i="46" s="1"/>
  <c r="H523" i="46"/>
  <c r="I523" i="46" s="1"/>
  <c r="J523" i="46" s="1"/>
  <c r="H522" i="46"/>
  <c r="I522" i="46" s="1"/>
  <c r="J522" i="46" s="1"/>
  <c r="H521" i="46"/>
  <c r="I521" i="46" s="1"/>
  <c r="J521" i="46" s="1"/>
  <c r="H520" i="46"/>
  <c r="I520" i="46" s="1"/>
  <c r="J520" i="46" s="1"/>
  <c r="H519" i="46"/>
  <c r="I519" i="46" s="1"/>
  <c r="J519" i="46" s="1"/>
  <c r="H518" i="46"/>
  <c r="I518" i="46" s="1"/>
  <c r="J518" i="46" s="1"/>
  <c r="H517" i="46"/>
  <c r="I517" i="46" s="1"/>
  <c r="J517" i="46" s="1"/>
  <c r="H516" i="46"/>
  <c r="I516" i="46" s="1"/>
  <c r="J516" i="46" s="1"/>
  <c r="H515" i="46"/>
  <c r="I515" i="46" s="1"/>
  <c r="J515" i="46" s="1"/>
  <c r="H514" i="46"/>
  <c r="I514" i="46" s="1"/>
  <c r="J514" i="46" s="1"/>
  <c r="H513" i="46"/>
  <c r="I513" i="46" s="1"/>
  <c r="J513" i="46" s="1"/>
  <c r="H512" i="46"/>
  <c r="I512" i="46" s="1"/>
  <c r="J512" i="46" s="1"/>
  <c r="H511" i="46"/>
  <c r="I511" i="46" s="1"/>
  <c r="J511" i="46" s="1"/>
  <c r="H510" i="46"/>
  <c r="I510" i="46" s="1"/>
  <c r="J510" i="46" s="1"/>
  <c r="H509" i="46"/>
  <c r="I509" i="46" s="1"/>
  <c r="J509" i="46" s="1"/>
  <c r="H506" i="46"/>
  <c r="I506" i="46" s="1"/>
  <c r="J506" i="46" s="1"/>
  <c r="H505" i="46"/>
  <c r="I505" i="46" s="1"/>
  <c r="J505" i="46" s="1"/>
  <c r="H504" i="46"/>
  <c r="I504" i="46" s="1"/>
  <c r="J504" i="46" s="1"/>
  <c r="H503" i="46"/>
  <c r="I503" i="46" s="1"/>
  <c r="J503" i="46" s="1"/>
  <c r="H502" i="46"/>
  <c r="I502" i="46" s="1"/>
  <c r="J502" i="46" s="1"/>
  <c r="H501" i="46"/>
  <c r="I501" i="46" s="1"/>
  <c r="J501" i="46" s="1"/>
  <c r="H500" i="46"/>
  <c r="I500" i="46" s="1"/>
  <c r="J500" i="46" s="1"/>
  <c r="H499" i="46"/>
  <c r="I499" i="46" s="1"/>
  <c r="J499" i="46" s="1"/>
  <c r="H498" i="46"/>
  <c r="I498" i="46" s="1"/>
  <c r="J498" i="46" s="1"/>
  <c r="H497" i="46"/>
  <c r="I497" i="46" s="1"/>
  <c r="J497" i="46" s="1"/>
  <c r="H496" i="46"/>
  <c r="I496" i="46" s="1"/>
  <c r="J496" i="46" s="1"/>
  <c r="H495" i="46"/>
  <c r="I495" i="46" s="1"/>
  <c r="J495" i="46" s="1"/>
  <c r="H494" i="46"/>
  <c r="I494" i="46" s="1"/>
  <c r="J494" i="46" s="1"/>
  <c r="H493" i="46"/>
  <c r="I493" i="46" s="1"/>
  <c r="J493" i="46" s="1"/>
  <c r="H492" i="46"/>
  <c r="I492" i="46" s="1"/>
  <c r="J492" i="46" s="1"/>
  <c r="H491" i="46"/>
  <c r="I491" i="46" s="1"/>
  <c r="J491" i="46" s="1"/>
  <c r="H490" i="46"/>
  <c r="I490" i="46" s="1"/>
  <c r="J490" i="46" s="1"/>
  <c r="H489" i="46"/>
  <c r="I489" i="46" s="1"/>
  <c r="J489" i="46" s="1"/>
  <c r="H488" i="46"/>
  <c r="I488" i="46" s="1"/>
  <c r="J488" i="46" s="1"/>
  <c r="H487" i="46"/>
  <c r="I487" i="46" s="1"/>
  <c r="J487" i="46" s="1"/>
  <c r="H486" i="46"/>
  <c r="I486" i="46" s="1"/>
  <c r="J486" i="46" s="1"/>
  <c r="H485" i="46"/>
  <c r="I485" i="46" s="1"/>
  <c r="J485" i="46" s="1"/>
  <c r="H484" i="46"/>
  <c r="I484" i="46" s="1"/>
  <c r="J484" i="46" s="1"/>
  <c r="H483" i="46"/>
  <c r="I483" i="46" s="1"/>
  <c r="J483" i="46" s="1"/>
  <c r="H482" i="46"/>
  <c r="I482" i="46" s="1"/>
  <c r="J482" i="46" s="1"/>
  <c r="H481" i="46"/>
  <c r="I481" i="46" s="1"/>
  <c r="J481" i="46" s="1"/>
  <c r="H480" i="46"/>
  <c r="I480" i="46" s="1"/>
  <c r="J480" i="46" s="1"/>
  <c r="H479" i="46"/>
  <c r="I479" i="46" s="1"/>
  <c r="J479" i="46" s="1"/>
  <c r="H478" i="46"/>
  <c r="I478" i="46" s="1"/>
  <c r="J478" i="46" s="1"/>
  <c r="H477" i="46"/>
  <c r="I477" i="46" s="1"/>
  <c r="J477" i="46" s="1"/>
  <c r="H476" i="46"/>
  <c r="I476" i="46" s="1"/>
  <c r="J476" i="46" s="1"/>
  <c r="H475" i="46"/>
  <c r="I475" i="46" s="1"/>
  <c r="J475" i="46" s="1"/>
  <c r="H474" i="46"/>
  <c r="I474" i="46" s="1"/>
  <c r="J474" i="46" s="1"/>
  <c r="H473" i="46"/>
  <c r="I473" i="46" s="1"/>
  <c r="J473" i="46" s="1"/>
  <c r="H472" i="46"/>
  <c r="I472" i="46" s="1"/>
  <c r="J472" i="46" s="1"/>
  <c r="H471" i="46"/>
  <c r="I471" i="46" s="1"/>
  <c r="J471" i="46" s="1"/>
  <c r="H470" i="46"/>
  <c r="I470" i="46" s="1"/>
  <c r="J470" i="46" s="1"/>
  <c r="H469" i="46"/>
  <c r="I469" i="46" s="1"/>
  <c r="J469" i="46" s="1"/>
  <c r="H468" i="46"/>
  <c r="I468" i="46" s="1"/>
  <c r="J468" i="46" s="1"/>
  <c r="H467" i="46"/>
  <c r="I467" i="46" s="1"/>
  <c r="J467" i="46" s="1"/>
  <c r="H466" i="46"/>
  <c r="I466" i="46" s="1"/>
  <c r="J466" i="46" s="1"/>
  <c r="H465" i="46"/>
  <c r="I465" i="46" s="1"/>
  <c r="J465" i="46" s="1"/>
  <c r="H464" i="46"/>
  <c r="I464" i="46" s="1"/>
  <c r="J464" i="46" s="1"/>
  <c r="H463" i="46"/>
  <c r="I463" i="46" s="1"/>
  <c r="J463" i="46" s="1"/>
  <c r="H462" i="46"/>
  <c r="I462" i="46" s="1"/>
  <c r="J462" i="46" s="1"/>
  <c r="H461" i="46"/>
  <c r="I461" i="46" s="1"/>
  <c r="J461" i="46" s="1"/>
  <c r="H460" i="46"/>
  <c r="I460" i="46" s="1"/>
  <c r="J460" i="46" s="1"/>
  <c r="H459" i="46"/>
  <c r="I459" i="46" s="1"/>
  <c r="J459" i="46" s="1"/>
  <c r="H458" i="46"/>
  <c r="I458" i="46" s="1"/>
  <c r="J458" i="46" s="1"/>
  <c r="H457" i="46"/>
  <c r="I457" i="46" s="1"/>
  <c r="J457" i="46" s="1"/>
  <c r="H454" i="46"/>
  <c r="I454" i="46" s="1"/>
  <c r="J454" i="46" s="1"/>
  <c r="H453" i="46"/>
  <c r="I453" i="46" s="1"/>
  <c r="J453" i="46" s="1"/>
  <c r="H452" i="46"/>
  <c r="I452" i="46" s="1"/>
  <c r="J452" i="46" s="1"/>
  <c r="H451" i="46"/>
  <c r="I451" i="46" s="1"/>
  <c r="J451" i="46" s="1"/>
  <c r="H450" i="46"/>
  <c r="I450" i="46" s="1"/>
  <c r="J450" i="46" s="1"/>
  <c r="H449" i="46"/>
  <c r="I449" i="46" s="1"/>
  <c r="J449" i="46" s="1"/>
  <c r="H448" i="46"/>
  <c r="I448" i="46" s="1"/>
  <c r="J448" i="46" s="1"/>
  <c r="H447" i="46"/>
  <c r="I447" i="46" s="1"/>
  <c r="J447" i="46" s="1"/>
  <c r="H446" i="46"/>
  <c r="I446" i="46" s="1"/>
  <c r="J446" i="46" s="1"/>
  <c r="H445" i="46"/>
  <c r="I445" i="46" s="1"/>
  <c r="J445" i="46" s="1"/>
  <c r="H444" i="46"/>
  <c r="I444" i="46" s="1"/>
  <c r="J444" i="46" s="1"/>
  <c r="H443" i="46"/>
  <c r="I443" i="46" s="1"/>
  <c r="J443" i="46" s="1"/>
  <c r="H442" i="46"/>
  <c r="I442" i="46" s="1"/>
  <c r="J442" i="46" s="1"/>
  <c r="H441" i="46"/>
  <c r="I441" i="46" s="1"/>
  <c r="J441" i="46" s="1"/>
  <c r="H440" i="46"/>
  <c r="I440" i="46" s="1"/>
  <c r="J440" i="46" s="1"/>
  <c r="H439" i="46"/>
  <c r="I439" i="46" s="1"/>
  <c r="J439" i="46" s="1"/>
  <c r="H438" i="46"/>
  <c r="I438" i="46" s="1"/>
  <c r="J438" i="46" s="1"/>
  <c r="H437" i="46"/>
  <c r="I437" i="46" s="1"/>
  <c r="J437" i="46" s="1"/>
  <c r="H436" i="46"/>
  <c r="I436" i="46" s="1"/>
  <c r="J436" i="46" s="1"/>
  <c r="H435" i="46"/>
  <c r="I435" i="46" s="1"/>
  <c r="J435" i="46" s="1"/>
  <c r="H434" i="46"/>
  <c r="I434" i="46" s="1"/>
  <c r="J434" i="46" s="1"/>
  <c r="H433" i="46"/>
  <c r="I433" i="46" s="1"/>
  <c r="J433" i="46" s="1"/>
  <c r="H432" i="46"/>
  <c r="I432" i="46" s="1"/>
  <c r="J432" i="46" s="1"/>
  <c r="H431" i="46"/>
  <c r="I431" i="46" s="1"/>
  <c r="J431" i="46" s="1"/>
  <c r="H430" i="46"/>
  <c r="I430" i="46" s="1"/>
  <c r="J430" i="46" s="1"/>
  <c r="H429" i="46"/>
  <c r="I429" i="46" s="1"/>
  <c r="J429" i="46" s="1"/>
  <c r="H428" i="46"/>
  <c r="I428" i="46" s="1"/>
  <c r="J428" i="46" s="1"/>
  <c r="H427" i="46"/>
  <c r="I427" i="46" s="1"/>
  <c r="J427" i="46" s="1"/>
  <c r="H426" i="46"/>
  <c r="I426" i="46" s="1"/>
  <c r="J426" i="46" s="1"/>
  <c r="H425" i="46"/>
  <c r="I425" i="46" s="1"/>
  <c r="J425" i="46" s="1"/>
  <c r="H424" i="46"/>
  <c r="I424" i="46" s="1"/>
  <c r="J424" i="46" s="1"/>
  <c r="H423" i="46"/>
  <c r="I423" i="46" s="1"/>
  <c r="J423" i="46" s="1"/>
  <c r="H422" i="46"/>
  <c r="I422" i="46" s="1"/>
  <c r="J422" i="46" s="1"/>
  <c r="H421" i="46"/>
  <c r="I421" i="46" s="1"/>
  <c r="J421" i="46" s="1"/>
  <c r="H420" i="46"/>
  <c r="I420" i="46" s="1"/>
  <c r="J420" i="46" s="1"/>
  <c r="H419" i="46"/>
  <c r="I419" i="46" s="1"/>
  <c r="J419" i="46" s="1"/>
  <c r="H418" i="46"/>
  <c r="I418" i="46" s="1"/>
  <c r="J418" i="46" s="1"/>
  <c r="H417" i="46"/>
  <c r="I417" i="46" s="1"/>
  <c r="J417" i="46" s="1"/>
  <c r="H416" i="46"/>
  <c r="I416" i="46" s="1"/>
  <c r="J416" i="46" s="1"/>
  <c r="H415" i="46"/>
  <c r="I415" i="46" s="1"/>
  <c r="J415" i="46" s="1"/>
  <c r="H414" i="46"/>
  <c r="I414" i="46" s="1"/>
  <c r="J414" i="46" s="1"/>
  <c r="H413" i="46"/>
  <c r="I413" i="46" s="1"/>
  <c r="J413" i="46" s="1"/>
  <c r="H412" i="46"/>
  <c r="I412" i="46" s="1"/>
  <c r="J412" i="46" s="1"/>
  <c r="H411" i="46"/>
  <c r="I411" i="46" s="1"/>
  <c r="J411" i="46" s="1"/>
  <c r="H410" i="46"/>
  <c r="I410" i="46" s="1"/>
  <c r="J410" i="46" s="1"/>
  <c r="H409" i="46"/>
  <c r="I409" i="46" s="1"/>
  <c r="J409" i="46" s="1"/>
  <c r="H408" i="46"/>
  <c r="I408" i="46" s="1"/>
  <c r="J408" i="46" s="1"/>
  <c r="H407" i="46"/>
  <c r="I407" i="46" s="1"/>
  <c r="J407" i="46" s="1"/>
  <c r="H406" i="46"/>
  <c r="I406" i="46" s="1"/>
  <c r="J406" i="46" s="1"/>
  <c r="H405" i="46"/>
  <c r="I405" i="46" s="1"/>
  <c r="J405" i="46" s="1"/>
  <c r="H402" i="46"/>
  <c r="I402" i="46" s="1"/>
  <c r="J402" i="46" s="1"/>
  <c r="H401" i="46"/>
  <c r="I401" i="46" s="1"/>
  <c r="J401" i="46" s="1"/>
  <c r="H400" i="46"/>
  <c r="I400" i="46" s="1"/>
  <c r="J400" i="46" s="1"/>
  <c r="H399" i="46"/>
  <c r="I399" i="46" s="1"/>
  <c r="J399" i="46" s="1"/>
  <c r="H398" i="46"/>
  <c r="I398" i="46" s="1"/>
  <c r="J398" i="46" s="1"/>
  <c r="H397" i="46"/>
  <c r="I397" i="46" s="1"/>
  <c r="J397" i="46" s="1"/>
  <c r="H396" i="46"/>
  <c r="I396" i="46" s="1"/>
  <c r="J396" i="46" s="1"/>
  <c r="H395" i="46"/>
  <c r="I395" i="46" s="1"/>
  <c r="J395" i="46" s="1"/>
  <c r="H394" i="46"/>
  <c r="I394" i="46" s="1"/>
  <c r="J394" i="46" s="1"/>
  <c r="H393" i="46"/>
  <c r="I393" i="46" s="1"/>
  <c r="J393" i="46" s="1"/>
  <c r="H392" i="46"/>
  <c r="I392" i="46" s="1"/>
  <c r="J392" i="46" s="1"/>
  <c r="H391" i="46"/>
  <c r="I391" i="46" s="1"/>
  <c r="J391" i="46" s="1"/>
  <c r="H390" i="46"/>
  <c r="I390" i="46" s="1"/>
  <c r="J390" i="46" s="1"/>
  <c r="H389" i="46"/>
  <c r="I389" i="46" s="1"/>
  <c r="J389" i="46" s="1"/>
  <c r="H388" i="46"/>
  <c r="I388" i="46" s="1"/>
  <c r="J388" i="46" s="1"/>
  <c r="H387" i="46"/>
  <c r="I387" i="46" s="1"/>
  <c r="J387" i="46" s="1"/>
  <c r="H386" i="46"/>
  <c r="I386" i="46" s="1"/>
  <c r="J386" i="46" s="1"/>
  <c r="H385" i="46"/>
  <c r="I385" i="46" s="1"/>
  <c r="J385" i="46" s="1"/>
  <c r="H384" i="46"/>
  <c r="I384" i="46" s="1"/>
  <c r="J384" i="46" s="1"/>
  <c r="H383" i="46"/>
  <c r="I383" i="46" s="1"/>
  <c r="J383" i="46" s="1"/>
  <c r="H382" i="46"/>
  <c r="I382" i="46" s="1"/>
  <c r="J382" i="46" s="1"/>
  <c r="H381" i="46"/>
  <c r="I381" i="46" s="1"/>
  <c r="J381" i="46" s="1"/>
  <c r="H380" i="46"/>
  <c r="I380" i="46" s="1"/>
  <c r="J380" i="46" s="1"/>
  <c r="H379" i="46"/>
  <c r="I379" i="46" s="1"/>
  <c r="J379" i="46" s="1"/>
  <c r="H378" i="46"/>
  <c r="I378" i="46" s="1"/>
  <c r="J378" i="46" s="1"/>
  <c r="H377" i="46"/>
  <c r="I377" i="46" s="1"/>
  <c r="J377" i="46" s="1"/>
  <c r="H376" i="46"/>
  <c r="I376" i="46" s="1"/>
  <c r="J376" i="46" s="1"/>
  <c r="H375" i="46"/>
  <c r="I375" i="46" s="1"/>
  <c r="J375" i="46" s="1"/>
  <c r="H374" i="46"/>
  <c r="I374" i="46" s="1"/>
  <c r="J374" i="46" s="1"/>
  <c r="H373" i="46"/>
  <c r="I373" i="46" s="1"/>
  <c r="J373" i="46" s="1"/>
  <c r="H372" i="46"/>
  <c r="I372" i="46" s="1"/>
  <c r="J372" i="46" s="1"/>
  <c r="H371" i="46"/>
  <c r="I371" i="46" s="1"/>
  <c r="J371" i="46" s="1"/>
  <c r="H370" i="46"/>
  <c r="I370" i="46" s="1"/>
  <c r="J370" i="46" s="1"/>
  <c r="H369" i="46"/>
  <c r="I369" i="46" s="1"/>
  <c r="J369" i="46" s="1"/>
  <c r="H368" i="46"/>
  <c r="I368" i="46" s="1"/>
  <c r="J368" i="46" s="1"/>
  <c r="H367" i="46"/>
  <c r="I367" i="46" s="1"/>
  <c r="J367" i="46" s="1"/>
  <c r="H366" i="46"/>
  <c r="I366" i="46" s="1"/>
  <c r="J366" i="46" s="1"/>
  <c r="H365" i="46"/>
  <c r="I365" i="46" s="1"/>
  <c r="J365" i="46" s="1"/>
  <c r="H364" i="46"/>
  <c r="I364" i="46" s="1"/>
  <c r="J364" i="46" s="1"/>
  <c r="H363" i="46"/>
  <c r="I363" i="46" s="1"/>
  <c r="J363" i="46" s="1"/>
  <c r="H362" i="46"/>
  <c r="I362" i="46" s="1"/>
  <c r="J362" i="46" s="1"/>
  <c r="H361" i="46"/>
  <c r="I361" i="46" s="1"/>
  <c r="J361" i="46" s="1"/>
  <c r="H360" i="46"/>
  <c r="I360" i="46" s="1"/>
  <c r="J360" i="46" s="1"/>
  <c r="H359" i="46"/>
  <c r="I359" i="46" s="1"/>
  <c r="J359" i="46" s="1"/>
  <c r="H358" i="46"/>
  <c r="I358" i="46" s="1"/>
  <c r="J358" i="46" s="1"/>
  <c r="H357" i="46"/>
  <c r="I357" i="46" s="1"/>
  <c r="J357" i="46" s="1"/>
  <c r="H356" i="46"/>
  <c r="I356" i="46" s="1"/>
  <c r="J356" i="46" s="1"/>
  <c r="H355" i="46"/>
  <c r="I355" i="46" s="1"/>
  <c r="J355" i="46" s="1"/>
  <c r="H354" i="46"/>
  <c r="I354" i="46" s="1"/>
  <c r="J354" i="46" s="1"/>
  <c r="H353" i="46"/>
  <c r="I353" i="46" s="1"/>
  <c r="J353" i="46" s="1"/>
  <c r="H350" i="46"/>
  <c r="I350" i="46" s="1"/>
  <c r="J350" i="46" s="1"/>
  <c r="H349" i="46"/>
  <c r="I349" i="46" s="1"/>
  <c r="J349" i="46" s="1"/>
  <c r="H348" i="46"/>
  <c r="I348" i="46" s="1"/>
  <c r="J348" i="46" s="1"/>
  <c r="H347" i="46"/>
  <c r="I347" i="46" s="1"/>
  <c r="J347" i="46" s="1"/>
  <c r="H346" i="46"/>
  <c r="I346" i="46" s="1"/>
  <c r="J346" i="46" s="1"/>
  <c r="H345" i="46"/>
  <c r="I345" i="46" s="1"/>
  <c r="J345" i="46" s="1"/>
  <c r="H344" i="46"/>
  <c r="I344" i="46" s="1"/>
  <c r="J344" i="46" s="1"/>
  <c r="H343" i="46"/>
  <c r="I343" i="46" s="1"/>
  <c r="J343" i="46" s="1"/>
  <c r="H342" i="46"/>
  <c r="I342" i="46" s="1"/>
  <c r="J342" i="46" s="1"/>
  <c r="H341" i="46"/>
  <c r="I341" i="46" s="1"/>
  <c r="J341" i="46" s="1"/>
  <c r="H340" i="46"/>
  <c r="I340" i="46" s="1"/>
  <c r="J340" i="46" s="1"/>
  <c r="H337" i="46"/>
  <c r="I337" i="46" s="1"/>
  <c r="J337" i="46" s="1"/>
  <c r="H336" i="46"/>
  <c r="I336" i="46" s="1"/>
  <c r="J336" i="46" s="1"/>
  <c r="H335" i="46"/>
  <c r="I335" i="46" s="1"/>
  <c r="J335" i="46" s="1"/>
  <c r="H334" i="46"/>
  <c r="I334" i="46" s="1"/>
  <c r="J334" i="46" s="1"/>
  <c r="H333" i="46"/>
  <c r="I333" i="46" s="1"/>
  <c r="J333" i="46" s="1"/>
  <c r="H332" i="46"/>
  <c r="I332" i="46" s="1"/>
  <c r="J332" i="46" s="1"/>
  <c r="H331" i="46"/>
  <c r="I331" i="46" s="1"/>
  <c r="J331" i="46" s="1"/>
  <c r="H330" i="46"/>
  <c r="I330" i="46" s="1"/>
  <c r="J330" i="46" s="1"/>
  <c r="H329" i="46"/>
  <c r="I329" i="46" s="1"/>
  <c r="J329" i="46" s="1"/>
  <c r="H328" i="46"/>
  <c r="I328" i="46" s="1"/>
  <c r="J328" i="46" s="1"/>
  <c r="H327" i="46"/>
  <c r="I327" i="46" s="1"/>
  <c r="J327" i="46" s="1"/>
  <c r="H324" i="46"/>
  <c r="I324" i="46" s="1"/>
  <c r="J324" i="46" s="1"/>
  <c r="H323" i="46"/>
  <c r="I323" i="46" s="1"/>
  <c r="J323" i="46" s="1"/>
  <c r="H322" i="46"/>
  <c r="I322" i="46" s="1"/>
  <c r="J322" i="46" s="1"/>
  <c r="H321" i="46"/>
  <c r="I321" i="46" s="1"/>
  <c r="J321" i="46" s="1"/>
  <c r="H320" i="46"/>
  <c r="I320" i="46" s="1"/>
  <c r="J320" i="46" s="1"/>
  <c r="H319" i="46"/>
  <c r="I319" i="46" s="1"/>
  <c r="J319" i="46" s="1"/>
  <c r="H318" i="46"/>
  <c r="I318" i="46" s="1"/>
  <c r="J318" i="46" s="1"/>
  <c r="H317" i="46"/>
  <c r="I317" i="46" s="1"/>
  <c r="J317" i="46" s="1"/>
  <c r="H316" i="46"/>
  <c r="I316" i="46" s="1"/>
  <c r="J316" i="46" s="1"/>
  <c r="H315" i="46"/>
  <c r="I315" i="46" s="1"/>
  <c r="J315" i="46" s="1"/>
  <c r="H314" i="46"/>
  <c r="I314" i="46" s="1"/>
  <c r="J314" i="46" s="1"/>
  <c r="H311" i="46"/>
  <c r="I311" i="46" s="1"/>
  <c r="J311" i="46" s="1"/>
  <c r="H310" i="46"/>
  <c r="I310" i="46" s="1"/>
  <c r="J310" i="46" s="1"/>
  <c r="H309" i="46"/>
  <c r="I309" i="46" s="1"/>
  <c r="J309" i="46" s="1"/>
  <c r="H308" i="46"/>
  <c r="I308" i="46" s="1"/>
  <c r="J308" i="46" s="1"/>
  <c r="H307" i="46"/>
  <c r="I307" i="46" s="1"/>
  <c r="J307" i="46" s="1"/>
  <c r="H306" i="46"/>
  <c r="I306" i="46" s="1"/>
  <c r="J306" i="46" s="1"/>
  <c r="H305" i="46"/>
  <c r="I305" i="46" s="1"/>
  <c r="J305" i="46" s="1"/>
  <c r="H304" i="46"/>
  <c r="I304" i="46" s="1"/>
  <c r="J304" i="46" s="1"/>
  <c r="H303" i="46"/>
  <c r="I303" i="46" s="1"/>
  <c r="J303" i="46" s="1"/>
  <c r="H302" i="46"/>
  <c r="I302" i="46" s="1"/>
  <c r="J302" i="46" s="1"/>
  <c r="H301" i="46"/>
  <c r="I301" i="46" s="1"/>
  <c r="J301" i="46" s="1"/>
  <c r="H300" i="46"/>
  <c r="I300" i="46" s="1"/>
  <c r="J300" i="46" s="1"/>
  <c r="H299" i="46"/>
  <c r="I299" i="46" s="1"/>
  <c r="J299" i="46" s="1"/>
  <c r="H298" i="46"/>
  <c r="I298" i="46" s="1"/>
  <c r="J298" i="46" s="1"/>
  <c r="H297" i="46"/>
  <c r="I297" i="46" s="1"/>
  <c r="J297" i="46" s="1"/>
  <c r="H296" i="46"/>
  <c r="I296" i="46" s="1"/>
  <c r="J296" i="46" s="1"/>
  <c r="H295" i="46"/>
  <c r="I295" i="46" s="1"/>
  <c r="J295" i="46" s="1"/>
  <c r="H294" i="46"/>
  <c r="I294" i="46" s="1"/>
  <c r="J294" i="46" s="1"/>
  <c r="H293" i="46"/>
  <c r="I293" i="46" s="1"/>
  <c r="J293" i="46" s="1"/>
  <c r="H292" i="46"/>
  <c r="I292" i="46" s="1"/>
  <c r="J292" i="46" s="1"/>
  <c r="H291" i="46"/>
  <c r="I291" i="46" s="1"/>
  <c r="J291" i="46" s="1"/>
  <c r="H290" i="46"/>
  <c r="I290" i="46" s="1"/>
  <c r="J290" i="46" s="1"/>
  <c r="H289" i="46"/>
  <c r="I289" i="46" s="1"/>
  <c r="J289" i="46" s="1"/>
  <c r="H288" i="46"/>
  <c r="I288" i="46" s="1"/>
  <c r="J288" i="46" s="1"/>
  <c r="H287" i="46"/>
  <c r="I287" i="46" s="1"/>
  <c r="J287" i="46" s="1"/>
  <c r="H286" i="46"/>
  <c r="I286" i="46" s="1"/>
  <c r="J286" i="46" s="1"/>
  <c r="H285" i="46"/>
  <c r="I285" i="46" s="1"/>
  <c r="J285" i="46" s="1"/>
  <c r="H284" i="46"/>
  <c r="I284" i="46" s="1"/>
  <c r="J284" i="46" s="1"/>
  <c r="H283" i="46"/>
  <c r="I283" i="46" s="1"/>
  <c r="J283" i="46" s="1"/>
  <c r="H282" i="46"/>
  <c r="I282" i="46" s="1"/>
  <c r="J282" i="46" s="1"/>
  <c r="H281" i="46"/>
  <c r="I281" i="46" s="1"/>
  <c r="J281" i="46" s="1"/>
  <c r="H280" i="46"/>
  <c r="I280" i="46" s="1"/>
  <c r="J280" i="46" s="1"/>
  <c r="H279" i="46"/>
  <c r="I279" i="46" s="1"/>
  <c r="J279" i="46" s="1"/>
  <c r="H278" i="46"/>
  <c r="I278" i="46" s="1"/>
  <c r="J278" i="46" s="1"/>
  <c r="H277" i="46"/>
  <c r="I277" i="46" s="1"/>
  <c r="J277" i="46" s="1"/>
  <c r="H276" i="46"/>
  <c r="I276" i="46" s="1"/>
  <c r="J276" i="46" s="1"/>
  <c r="H275" i="46"/>
  <c r="I275" i="46" s="1"/>
  <c r="J275" i="46" s="1"/>
  <c r="H274" i="46"/>
  <c r="I274" i="46" s="1"/>
  <c r="J274" i="46" s="1"/>
  <c r="H273" i="46"/>
  <c r="I273" i="46" s="1"/>
  <c r="J273" i="46" s="1"/>
  <c r="H272" i="46"/>
  <c r="I272" i="46" s="1"/>
  <c r="J272" i="46" s="1"/>
  <c r="H271" i="46"/>
  <c r="I271" i="46" s="1"/>
  <c r="J271" i="46" s="1"/>
  <c r="H270" i="46"/>
  <c r="I270" i="46" s="1"/>
  <c r="J270" i="46" s="1"/>
  <c r="H269" i="46"/>
  <c r="I269" i="46" s="1"/>
  <c r="J269" i="46" s="1"/>
  <c r="H268" i="46"/>
  <c r="I268" i="46" s="1"/>
  <c r="J268" i="46" s="1"/>
  <c r="H267" i="46"/>
  <c r="I267" i="46" s="1"/>
  <c r="J267" i="46" s="1"/>
  <c r="H266" i="46"/>
  <c r="I266" i="46" s="1"/>
  <c r="J266" i="46" s="1"/>
  <c r="H265" i="46"/>
  <c r="I265" i="46" s="1"/>
  <c r="J265" i="46" s="1"/>
  <c r="H264" i="46"/>
  <c r="I264" i="46" s="1"/>
  <c r="J264" i="46" s="1"/>
  <c r="H263" i="46"/>
  <c r="I263" i="46" s="1"/>
  <c r="J263" i="46" s="1"/>
  <c r="H260" i="46"/>
  <c r="I260" i="46" s="1"/>
  <c r="J260" i="46" s="1"/>
  <c r="H259" i="46"/>
  <c r="I259" i="46" s="1"/>
  <c r="J259" i="46" s="1"/>
  <c r="H258" i="46"/>
  <c r="I258" i="46" s="1"/>
  <c r="J258" i="46" s="1"/>
  <c r="H257" i="46"/>
  <c r="I257" i="46" s="1"/>
  <c r="J257" i="46" s="1"/>
  <c r="H256" i="46"/>
  <c r="I256" i="46" s="1"/>
  <c r="J256" i="46" s="1"/>
  <c r="H255" i="46"/>
  <c r="I255" i="46" s="1"/>
  <c r="J255" i="46" s="1"/>
  <c r="H254" i="46"/>
  <c r="I254" i="46" s="1"/>
  <c r="J254" i="46" s="1"/>
  <c r="H253" i="46"/>
  <c r="I253" i="46" s="1"/>
  <c r="J253" i="46" s="1"/>
  <c r="H252" i="46"/>
  <c r="I252" i="46" s="1"/>
  <c r="J252" i="46" s="1"/>
  <c r="H251" i="46"/>
  <c r="I251" i="46" s="1"/>
  <c r="J251" i="46" s="1"/>
  <c r="H250" i="46"/>
  <c r="I250" i="46" s="1"/>
  <c r="J250" i="46" s="1"/>
  <c r="H249" i="46"/>
  <c r="I249" i="46" s="1"/>
  <c r="J249" i="46" s="1"/>
  <c r="H248" i="46"/>
  <c r="I248" i="46" s="1"/>
  <c r="J248" i="46" s="1"/>
  <c r="H247" i="46"/>
  <c r="I247" i="46" s="1"/>
  <c r="J247" i="46" s="1"/>
  <c r="H246" i="46"/>
  <c r="I246" i="46" s="1"/>
  <c r="J246" i="46" s="1"/>
  <c r="H245" i="46"/>
  <c r="I245" i="46" s="1"/>
  <c r="J245" i="46" s="1"/>
  <c r="H244" i="46"/>
  <c r="I244" i="46" s="1"/>
  <c r="J244" i="46" s="1"/>
  <c r="H243" i="46"/>
  <c r="I243" i="46" s="1"/>
  <c r="J243" i="46" s="1"/>
  <c r="H242" i="46"/>
  <c r="I242" i="46" s="1"/>
  <c r="J242" i="46" s="1"/>
  <c r="H241" i="46"/>
  <c r="I241" i="46" s="1"/>
  <c r="J241" i="46" s="1"/>
  <c r="H240" i="46"/>
  <c r="I240" i="46" s="1"/>
  <c r="J240" i="46" s="1"/>
  <c r="H239" i="46"/>
  <c r="I239" i="46" s="1"/>
  <c r="J239" i="46" s="1"/>
  <c r="H238" i="46"/>
  <c r="I238" i="46" s="1"/>
  <c r="J238" i="46" s="1"/>
  <c r="H237" i="46"/>
  <c r="I237" i="46" s="1"/>
  <c r="J237" i="46" s="1"/>
  <c r="H236" i="46"/>
  <c r="I236" i="46" s="1"/>
  <c r="J236" i="46" s="1"/>
  <c r="H235" i="46"/>
  <c r="I235" i="46" s="1"/>
  <c r="J235" i="46" s="1"/>
  <c r="H234" i="46"/>
  <c r="I234" i="46" s="1"/>
  <c r="J234" i="46" s="1"/>
  <c r="H233" i="46"/>
  <c r="I233" i="46" s="1"/>
  <c r="J233" i="46" s="1"/>
  <c r="H232" i="46"/>
  <c r="I232" i="46" s="1"/>
  <c r="J232" i="46" s="1"/>
  <c r="H231" i="46"/>
  <c r="I231" i="46" s="1"/>
  <c r="J231" i="46" s="1"/>
  <c r="H230" i="46"/>
  <c r="I230" i="46" s="1"/>
  <c r="J230" i="46" s="1"/>
  <c r="H229" i="46"/>
  <c r="I229" i="46" s="1"/>
  <c r="J229" i="46" s="1"/>
  <c r="H228" i="46"/>
  <c r="I228" i="46" s="1"/>
  <c r="J228" i="46" s="1"/>
  <c r="H227" i="46"/>
  <c r="I227" i="46" s="1"/>
  <c r="J227" i="46" s="1"/>
  <c r="H226" i="46"/>
  <c r="I226" i="46" s="1"/>
  <c r="J226" i="46" s="1"/>
  <c r="H225" i="46"/>
  <c r="I225" i="46" s="1"/>
  <c r="J225" i="46" s="1"/>
  <c r="H224" i="46"/>
  <c r="I224" i="46" s="1"/>
  <c r="J224" i="46" s="1"/>
  <c r="H223" i="46"/>
  <c r="I223" i="46" s="1"/>
  <c r="J223" i="46" s="1"/>
  <c r="H222" i="46"/>
  <c r="I222" i="46" s="1"/>
  <c r="J222" i="46" s="1"/>
  <c r="H221" i="46"/>
  <c r="I221" i="46" s="1"/>
  <c r="J221" i="46" s="1"/>
  <c r="H220" i="46"/>
  <c r="I220" i="46" s="1"/>
  <c r="J220" i="46" s="1"/>
  <c r="H219" i="46"/>
  <c r="I219" i="46" s="1"/>
  <c r="J219" i="46" s="1"/>
  <c r="H218" i="46"/>
  <c r="I218" i="46" s="1"/>
  <c r="J218" i="46" s="1"/>
  <c r="H217" i="46"/>
  <c r="I217" i="46" s="1"/>
  <c r="J217" i="46" s="1"/>
  <c r="H216" i="46"/>
  <c r="I216" i="46" s="1"/>
  <c r="J216" i="46" s="1"/>
  <c r="H215" i="46"/>
  <c r="I215" i="46" s="1"/>
  <c r="J215" i="46" s="1"/>
  <c r="H214" i="46"/>
  <c r="I214" i="46" s="1"/>
  <c r="J214" i="46" s="1"/>
  <c r="H213" i="46"/>
  <c r="I213" i="46" s="1"/>
  <c r="J213" i="46" s="1"/>
  <c r="H212" i="46"/>
  <c r="I212" i="46" s="1"/>
  <c r="J212" i="46" s="1"/>
  <c r="H211" i="46"/>
  <c r="I211" i="46" s="1"/>
  <c r="J211" i="46" s="1"/>
  <c r="H208" i="46"/>
  <c r="I208" i="46" s="1"/>
  <c r="J208" i="46" s="1"/>
  <c r="H207" i="46"/>
  <c r="I207" i="46" s="1"/>
  <c r="J207" i="46" s="1"/>
  <c r="H206" i="46"/>
  <c r="I206" i="46" s="1"/>
  <c r="J206" i="46" s="1"/>
  <c r="H205" i="46"/>
  <c r="I205" i="46" s="1"/>
  <c r="J205" i="46" s="1"/>
  <c r="H204" i="46"/>
  <c r="I204" i="46" s="1"/>
  <c r="J204" i="46" s="1"/>
  <c r="H203" i="46"/>
  <c r="I203" i="46" s="1"/>
  <c r="J203" i="46" s="1"/>
  <c r="H202" i="46"/>
  <c r="I202" i="46" s="1"/>
  <c r="J202" i="46" s="1"/>
  <c r="H201" i="46"/>
  <c r="I201" i="46" s="1"/>
  <c r="J201" i="46" s="1"/>
  <c r="H200" i="46"/>
  <c r="I200" i="46" s="1"/>
  <c r="J200" i="46" s="1"/>
  <c r="H199" i="46"/>
  <c r="I199" i="46" s="1"/>
  <c r="J199" i="46" s="1"/>
  <c r="H198" i="46"/>
  <c r="I198" i="46" s="1"/>
  <c r="J198" i="46" s="1"/>
  <c r="H197" i="46"/>
  <c r="I197" i="46" s="1"/>
  <c r="J197" i="46" s="1"/>
  <c r="H196" i="46"/>
  <c r="I196" i="46" s="1"/>
  <c r="J196" i="46" s="1"/>
  <c r="H195" i="46"/>
  <c r="I195" i="46" s="1"/>
  <c r="J195" i="46" s="1"/>
  <c r="H194" i="46"/>
  <c r="I194" i="46" s="1"/>
  <c r="J194" i="46" s="1"/>
  <c r="H193" i="46"/>
  <c r="I193" i="46" s="1"/>
  <c r="J193" i="46" s="1"/>
  <c r="H192" i="46"/>
  <c r="I192" i="46" s="1"/>
  <c r="J192" i="46" s="1"/>
  <c r="H191" i="46"/>
  <c r="I191" i="46" s="1"/>
  <c r="J191" i="46" s="1"/>
  <c r="H190" i="46"/>
  <c r="I190" i="46" s="1"/>
  <c r="J190" i="46" s="1"/>
  <c r="H189" i="46"/>
  <c r="I189" i="46" s="1"/>
  <c r="J189" i="46" s="1"/>
  <c r="H188" i="46"/>
  <c r="I188" i="46" s="1"/>
  <c r="J188" i="46" s="1"/>
  <c r="H187" i="46"/>
  <c r="I187" i="46" s="1"/>
  <c r="J187" i="46" s="1"/>
  <c r="H186" i="46"/>
  <c r="I186" i="46" s="1"/>
  <c r="J186" i="46" s="1"/>
  <c r="H185" i="46"/>
  <c r="I185" i="46" s="1"/>
  <c r="J185" i="46" s="1"/>
  <c r="H184" i="46"/>
  <c r="I184" i="46" s="1"/>
  <c r="J184" i="46" s="1"/>
  <c r="H183" i="46"/>
  <c r="I183" i="46" s="1"/>
  <c r="J183" i="46" s="1"/>
  <c r="H182" i="46"/>
  <c r="I182" i="46" s="1"/>
  <c r="J182" i="46" s="1"/>
  <c r="H181" i="46"/>
  <c r="I181" i="46" s="1"/>
  <c r="J181" i="46" s="1"/>
  <c r="H180" i="46"/>
  <c r="I180" i="46" s="1"/>
  <c r="J180" i="46" s="1"/>
  <c r="H179" i="46"/>
  <c r="I179" i="46" s="1"/>
  <c r="J179" i="46" s="1"/>
  <c r="H178" i="46"/>
  <c r="I178" i="46" s="1"/>
  <c r="J178" i="46" s="1"/>
  <c r="H177" i="46"/>
  <c r="I177" i="46" s="1"/>
  <c r="J177" i="46" s="1"/>
  <c r="H176" i="46"/>
  <c r="I176" i="46" s="1"/>
  <c r="J176" i="46" s="1"/>
  <c r="H175" i="46"/>
  <c r="I175" i="46" s="1"/>
  <c r="J175" i="46" s="1"/>
  <c r="H174" i="46"/>
  <c r="I174" i="46" s="1"/>
  <c r="J174" i="46" s="1"/>
  <c r="H173" i="46"/>
  <c r="I173" i="46" s="1"/>
  <c r="J173" i="46" s="1"/>
  <c r="H172" i="46"/>
  <c r="I172" i="46" s="1"/>
  <c r="J172" i="46" s="1"/>
  <c r="H171" i="46"/>
  <c r="I171" i="46" s="1"/>
  <c r="J171" i="46" s="1"/>
  <c r="H170" i="46"/>
  <c r="I170" i="46" s="1"/>
  <c r="J170" i="46" s="1"/>
  <c r="H169" i="46"/>
  <c r="I169" i="46" s="1"/>
  <c r="J169" i="46" s="1"/>
  <c r="H168" i="46"/>
  <c r="I168" i="46" s="1"/>
  <c r="J168" i="46" s="1"/>
  <c r="H167" i="46"/>
  <c r="I167" i="46" s="1"/>
  <c r="J167" i="46" s="1"/>
  <c r="H166" i="46"/>
  <c r="I166" i="46" s="1"/>
  <c r="J166" i="46" s="1"/>
  <c r="H165" i="46"/>
  <c r="I165" i="46" s="1"/>
  <c r="J165" i="46" s="1"/>
  <c r="H164" i="46"/>
  <c r="I164" i="46" s="1"/>
  <c r="J164" i="46" s="1"/>
  <c r="H163" i="46"/>
  <c r="I163" i="46" s="1"/>
  <c r="J163" i="46" s="1"/>
  <c r="H162" i="46"/>
  <c r="I162" i="46" s="1"/>
  <c r="J162" i="46" s="1"/>
  <c r="H161" i="46"/>
  <c r="I161" i="46" s="1"/>
  <c r="J161" i="46" s="1"/>
  <c r="H160" i="46"/>
  <c r="I160" i="46" s="1"/>
  <c r="J160" i="46" s="1"/>
  <c r="H159" i="46"/>
  <c r="I159" i="46" s="1"/>
  <c r="J159" i="46" s="1"/>
  <c r="H158" i="46"/>
  <c r="I158" i="46" s="1"/>
  <c r="J158" i="46" s="1"/>
  <c r="H157" i="46"/>
  <c r="I157" i="46" s="1"/>
  <c r="J157" i="46" s="1"/>
  <c r="H156" i="46"/>
  <c r="I156" i="46" s="1"/>
  <c r="J156" i="46" s="1"/>
  <c r="H153" i="46"/>
  <c r="I153" i="46" s="1"/>
  <c r="J153" i="46" s="1"/>
  <c r="H152" i="46"/>
  <c r="I152" i="46" s="1"/>
  <c r="J152" i="46" s="1"/>
  <c r="H151" i="46"/>
  <c r="I151" i="46" s="1"/>
  <c r="J151" i="46" s="1"/>
  <c r="H150" i="46"/>
  <c r="I150" i="46" s="1"/>
  <c r="J150" i="46" s="1"/>
  <c r="H149" i="46"/>
  <c r="I149" i="46" s="1"/>
  <c r="J149" i="46" s="1"/>
  <c r="H148" i="46"/>
  <c r="I148" i="46" s="1"/>
  <c r="J148" i="46" s="1"/>
  <c r="H147" i="46"/>
  <c r="I147" i="46" s="1"/>
  <c r="J147" i="46" s="1"/>
  <c r="H146" i="46"/>
  <c r="I146" i="46" s="1"/>
  <c r="J146" i="46" s="1"/>
  <c r="H145" i="46"/>
  <c r="I145" i="46" s="1"/>
  <c r="J145" i="46" s="1"/>
  <c r="H144" i="46"/>
  <c r="I144" i="46" s="1"/>
  <c r="J144" i="46" s="1"/>
  <c r="H143" i="46"/>
  <c r="I143" i="46" s="1"/>
  <c r="J143" i="46" s="1"/>
  <c r="H142" i="46"/>
  <c r="I142" i="46" s="1"/>
  <c r="J142" i="46" s="1"/>
  <c r="H141" i="46"/>
  <c r="I141" i="46" s="1"/>
  <c r="J141" i="46" s="1"/>
  <c r="H140" i="46"/>
  <c r="I140" i="46" s="1"/>
  <c r="J140" i="46" s="1"/>
  <c r="H139" i="46"/>
  <c r="I139" i="46" s="1"/>
  <c r="J139" i="46" s="1"/>
  <c r="H138" i="46"/>
  <c r="I138" i="46" s="1"/>
  <c r="J138" i="46" s="1"/>
  <c r="H137" i="46"/>
  <c r="I137" i="46" s="1"/>
  <c r="J137" i="46" s="1"/>
  <c r="H136" i="46"/>
  <c r="I136" i="46" s="1"/>
  <c r="J136" i="46" s="1"/>
  <c r="H135" i="46"/>
  <c r="I135" i="46" s="1"/>
  <c r="J135" i="46" s="1"/>
  <c r="H134" i="46"/>
  <c r="I134" i="46" s="1"/>
  <c r="J134" i="46" s="1"/>
  <c r="H133" i="46"/>
  <c r="I133" i="46" s="1"/>
  <c r="J133" i="46" s="1"/>
  <c r="H132" i="46"/>
  <c r="I132" i="46" s="1"/>
  <c r="J132" i="46" s="1"/>
  <c r="H131" i="46"/>
  <c r="I131" i="46" s="1"/>
  <c r="J131" i="46" s="1"/>
  <c r="H130" i="46"/>
  <c r="I130" i="46" s="1"/>
  <c r="J130" i="46" s="1"/>
  <c r="H129" i="46"/>
  <c r="I129" i="46" s="1"/>
  <c r="J129" i="46" s="1"/>
  <c r="H128" i="46"/>
  <c r="I128" i="46" s="1"/>
  <c r="J128" i="46" s="1"/>
  <c r="H127" i="46"/>
  <c r="I127" i="46" s="1"/>
  <c r="J127" i="46" s="1"/>
  <c r="H126" i="46"/>
  <c r="I126" i="46" s="1"/>
  <c r="J126" i="46" s="1"/>
  <c r="H125" i="46"/>
  <c r="I125" i="46" s="1"/>
  <c r="J125" i="46" s="1"/>
  <c r="H124" i="46"/>
  <c r="I124" i="46" s="1"/>
  <c r="J124" i="46" s="1"/>
  <c r="H123" i="46"/>
  <c r="I123" i="46" s="1"/>
  <c r="J123" i="46" s="1"/>
  <c r="H122" i="46"/>
  <c r="I122" i="46" s="1"/>
  <c r="J122" i="46" s="1"/>
  <c r="H121" i="46"/>
  <c r="I121" i="46" s="1"/>
  <c r="J121" i="46" s="1"/>
  <c r="H120" i="46"/>
  <c r="I120" i="46" s="1"/>
  <c r="J120" i="46" s="1"/>
  <c r="H119" i="46"/>
  <c r="I119" i="46" s="1"/>
  <c r="J119" i="46" s="1"/>
  <c r="H118" i="46"/>
  <c r="I118" i="46" s="1"/>
  <c r="J118" i="46" s="1"/>
  <c r="H117" i="46"/>
  <c r="I117" i="46" s="1"/>
  <c r="J117" i="46" s="1"/>
  <c r="H116" i="46"/>
  <c r="I116" i="46" s="1"/>
  <c r="J116" i="46" s="1"/>
  <c r="H115" i="46"/>
  <c r="I115" i="46" s="1"/>
  <c r="J115" i="46" s="1"/>
  <c r="H114" i="46"/>
  <c r="I114" i="46" s="1"/>
  <c r="J114" i="46" s="1"/>
  <c r="H113" i="46"/>
  <c r="I113" i="46" s="1"/>
  <c r="J113" i="46" s="1"/>
  <c r="H112" i="46"/>
  <c r="I112" i="46" s="1"/>
  <c r="J112" i="46" s="1"/>
  <c r="H111" i="46"/>
  <c r="I111" i="46" s="1"/>
  <c r="J111" i="46" s="1"/>
  <c r="H110" i="46"/>
  <c r="I110" i="46" s="1"/>
  <c r="J110" i="46" s="1"/>
  <c r="H109" i="46"/>
  <c r="I109" i="46" s="1"/>
  <c r="J109" i="46" s="1"/>
  <c r="H108" i="46"/>
  <c r="I108" i="46" s="1"/>
  <c r="J108" i="46" s="1"/>
  <c r="H107" i="46"/>
  <c r="I107" i="46" s="1"/>
  <c r="J107" i="46" s="1"/>
  <c r="H106" i="46"/>
  <c r="I106" i="46" s="1"/>
  <c r="J106" i="46" s="1"/>
  <c r="H105" i="46"/>
  <c r="I105" i="46" s="1"/>
  <c r="J105" i="46" s="1"/>
  <c r="H104" i="46"/>
  <c r="I104" i="46" s="1"/>
  <c r="J104" i="46" s="1"/>
  <c r="H103" i="46"/>
  <c r="I103" i="46" s="1"/>
  <c r="J103" i="46" s="1"/>
  <c r="H102" i="46"/>
  <c r="I102" i="46" s="1"/>
  <c r="J102" i="46" s="1"/>
  <c r="H101" i="46"/>
  <c r="I101" i="46" s="1"/>
  <c r="J101" i="46" s="1"/>
  <c r="H98" i="46"/>
  <c r="I98" i="46" s="1"/>
  <c r="J98" i="46" s="1"/>
  <c r="H97" i="46"/>
  <c r="I97" i="46" s="1"/>
  <c r="J97" i="46" s="1"/>
  <c r="H96" i="46"/>
  <c r="I96" i="46" s="1"/>
  <c r="J96" i="46" s="1"/>
  <c r="H95" i="46"/>
  <c r="I95" i="46" s="1"/>
  <c r="J95" i="46" s="1"/>
  <c r="H94" i="46"/>
  <c r="I94" i="46" s="1"/>
  <c r="J94" i="46" s="1"/>
  <c r="H93" i="46"/>
  <c r="I93" i="46" s="1"/>
  <c r="J93" i="46" s="1"/>
  <c r="H92" i="46"/>
  <c r="I92" i="46" s="1"/>
  <c r="J92" i="46" s="1"/>
  <c r="H91" i="46"/>
  <c r="I91" i="46" s="1"/>
  <c r="J91" i="46" s="1"/>
  <c r="H90" i="46"/>
  <c r="I90" i="46" s="1"/>
  <c r="J90" i="46" s="1"/>
  <c r="H89" i="46"/>
  <c r="I89" i="46" s="1"/>
  <c r="J89" i="46" s="1"/>
  <c r="H88" i="46"/>
  <c r="I88" i="46" s="1"/>
  <c r="J88" i="46" s="1"/>
  <c r="H87" i="46"/>
  <c r="I87" i="46" s="1"/>
  <c r="J87" i="46" s="1"/>
  <c r="H86" i="46"/>
  <c r="I86" i="46" s="1"/>
  <c r="J86" i="46" s="1"/>
  <c r="H85" i="46"/>
  <c r="I85" i="46" s="1"/>
  <c r="J85" i="46" s="1"/>
  <c r="H84" i="46"/>
  <c r="I84" i="46" s="1"/>
  <c r="J84" i="46" s="1"/>
  <c r="H83" i="46"/>
  <c r="I83" i="46" s="1"/>
  <c r="J83" i="46" s="1"/>
  <c r="H82" i="46"/>
  <c r="I82" i="46" s="1"/>
  <c r="J82" i="46" s="1"/>
  <c r="H81" i="46"/>
  <c r="I81" i="46" s="1"/>
  <c r="J81" i="46" s="1"/>
  <c r="H80" i="46"/>
  <c r="I80" i="46" s="1"/>
  <c r="J80" i="46" s="1"/>
  <c r="H79" i="46"/>
  <c r="I79" i="46" s="1"/>
  <c r="J79" i="46" s="1"/>
  <c r="H78" i="46"/>
  <c r="I78" i="46" s="1"/>
  <c r="J78" i="46" s="1"/>
  <c r="H77" i="46"/>
  <c r="I77" i="46" s="1"/>
  <c r="J77" i="46" s="1"/>
  <c r="H76" i="46"/>
  <c r="I76" i="46" s="1"/>
  <c r="J76" i="46" s="1"/>
  <c r="H75" i="46"/>
  <c r="I75" i="46" s="1"/>
  <c r="J75" i="46" s="1"/>
  <c r="H74" i="46"/>
  <c r="I74" i="46" s="1"/>
  <c r="J74" i="46" s="1"/>
  <c r="H73" i="46"/>
  <c r="I73" i="46" s="1"/>
  <c r="J73" i="46" s="1"/>
  <c r="H72" i="46"/>
  <c r="I72" i="46" s="1"/>
  <c r="J72" i="46" s="1"/>
  <c r="H71" i="46"/>
  <c r="I71" i="46" s="1"/>
  <c r="J71" i="46" s="1"/>
  <c r="H70" i="46"/>
  <c r="I70" i="46" s="1"/>
  <c r="J70" i="46" s="1"/>
  <c r="H69" i="46"/>
  <c r="I69" i="46" s="1"/>
  <c r="J69" i="46" s="1"/>
  <c r="H68" i="46"/>
  <c r="I68" i="46" s="1"/>
  <c r="J68" i="46" s="1"/>
  <c r="H67" i="46"/>
  <c r="I67" i="46" s="1"/>
  <c r="J67" i="46" s="1"/>
  <c r="H66" i="46"/>
  <c r="I66" i="46" s="1"/>
  <c r="J66" i="46" s="1"/>
  <c r="H65" i="46"/>
  <c r="I65" i="46" s="1"/>
  <c r="J65" i="46" s="1"/>
  <c r="H64" i="46"/>
  <c r="I64" i="46" s="1"/>
  <c r="J64" i="46" s="1"/>
  <c r="H63" i="46"/>
  <c r="I63" i="46" s="1"/>
  <c r="J63" i="46" s="1"/>
  <c r="H62" i="46"/>
  <c r="I62" i="46" s="1"/>
  <c r="J62" i="46" s="1"/>
  <c r="H61" i="46"/>
  <c r="I61" i="46" s="1"/>
  <c r="J61" i="46" s="1"/>
  <c r="H60" i="46"/>
  <c r="I60" i="46" s="1"/>
  <c r="J60" i="46" s="1"/>
  <c r="H59" i="46"/>
  <c r="I59" i="46" s="1"/>
  <c r="J59" i="46" s="1"/>
  <c r="H58" i="46"/>
  <c r="I58" i="46" s="1"/>
  <c r="J58" i="46" s="1"/>
  <c r="H57" i="46"/>
  <c r="I57" i="46" s="1"/>
  <c r="J57" i="46" s="1"/>
  <c r="H56" i="46"/>
  <c r="I56" i="46" s="1"/>
  <c r="J56" i="46" s="1"/>
  <c r="H55" i="46"/>
  <c r="I55" i="46" s="1"/>
  <c r="J55" i="46" s="1"/>
  <c r="H54" i="46"/>
  <c r="I54" i="46" s="1"/>
  <c r="J54" i="46" s="1"/>
  <c r="H53" i="46"/>
  <c r="I53" i="46" s="1"/>
  <c r="J53" i="46" s="1"/>
  <c r="H52" i="46"/>
  <c r="I52" i="46" s="1"/>
  <c r="J52" i="46" s="1"/>
  <c r="H51" i="46"/>
  <c r="I51" i="46" s="1"/>
  <c r="J51" i="46" s="1"/>
  <c r="H50" i="46"/>
  <c r="I50" i="46" s="1"/>
  <c r="J50" i="46" s="1"/>
  <c r="H49" i="46"/>
  <c r="I49" i="46" s="1"/>
  <c r="J49" i="46" s="1"/>
  <c r="H48" i="46"/>
  <c r="I48" i="46" s="1"/>
  <c r="J48" i="46" s="1"/>
  <c r="H47" i="46"/>
  <c r="I47" i="46" s="1"/>
  <c r="J47" i="46" s="1"/>
  <c r="H44" i="46"/>
  <c r="I44" i="46" s="1"/>
  <c r="J44" i="46" s="1"/>
  <c r="H43" i="46"/>
  <c r="I43" i="46" s="1"/>
  <c r="J43" i="46" s="1"/>
  <c r="H42" i="46"/>
  <c r="I42" i="46" s="1"/>
  <c r="J42" i="46" s="1"/>
  <c r="H41" i="46"/>
  <c r="I41" i="46" s="1"/>
  <c r="J41" i="46" s="1"/>
  <c r="H40" i="46"/>
  <c r="I40" i="46" s="1"/>
  <c r="J40" i="46" s="1"/>
  <c r="H39" i="46"/>
  <c r="I39" i="46" s="1"/>
  <c r="J39" i="46" s="1"/>
  <c r="H38" i="46"/>
  <c r="I38" i="46" s="1"/>
  <c r="J38" i="46" s="1"/>
  <c r="H37" i="46"/>
  <c r="I37" i="46" s="1"/>
  <c r="J37" i="46" s="1"/>
  <c r="H36" i="46"/>
  <c r="I36" i="46" s="1"/>
  <c r="J36" i="46" s="1"/>
  <c r="H35" i="46"/>
  <c r="I35" i="46" s="1"/>
  <c r="J35" i="46" s="1"/>
  <c r="H34" i="46"/>
  <c r="I34" i="46" s="1"/>
  <c r="J34" i="46" s="1"/>
  <c r="H33" i="46"/>
  <c r="I33" i="46" s="1"/>
  <c r="J33" i="46" s="1"/>
  <c r="H32" i="46"/>
  <c r="I32" i="46" s="1"/>
  <c r="J32" i="46" s="1"/>
  <c r="H31" i="46"/>
  <c r="I31" i="46" s="1"/>
  <c r="J31" i="46" s="1"/>
  <c r="H30" i="46"/>
  <c r="I30" i="46" s="1"/>
  <c r="J30" i="46" s="1"/>
  <c r="H29" i="46"/>
  <c r="I29" i="46" s="1"/>
  <c r="J29" i="46" s="1"/>
  <c r="H26" i="46"/>
  <c r="I26" i="46" s="1"/>
  <c r="J26" i="46" s="1"/>
  <c r="H25" i="46"/>
  <c r="I25" i="46" s="1"/>
  <c r="J25" i="46" s="1"/>
  <c r="H24" i="46"/>
  <c r="I24" i="46" s="1"/>
  <c r="J24" i="46" s="1"/>
  <c r="H23" i="46"/>
  <c r="I23" i="46" s="1"/>
  <c r="J23" i="46" s="1"/>
  <c r="H22" i="46"/>
  <c r="I22" i="46" s="1"/>
  <c r="J22" i="46" s="1"/>
  <c r="H21" i="46"/>
  <c r="I21" i="46" s="1"/>
  <c r="J21" i="46" s="1"/>
  <c r="H20" i="46"/>
  <c r="I20" i="46" s="1"/>
  <c r="J20" i="46" s="1"/>
  <c r="H19" i="46"/>
  <c r="I19" i="46" s="1"/>
  <c r="J19" i="46" s="1"/>
  <c r="H18" i="46"/>
  <c r="I18" i="46" s="1"/>
  <c r="J18" i="46" s="1"/>
  <c r="H17" i="46"/>
  <c r="I17" i="46" s="1"/>
  <c r="J17" i="46" s="1"/>
  <c r="H16" i="46"/>
  <c r="I16" i="46" s="1"/>
  <c r="J16" i="46" s="1"/>
  <c r="H15" i="46"/>
  <c r="I15" i="46" s="1"/>
  <c r="J15" i="46" s="1"/>
  <c r="H14" i="46"/>
  <c r="I14" i="46" s="1"/>
  <c r="J14" i="46" s="1"/>
  <c r="H13" i="46"/>
  <c r="I13" i="46" s="1"/>
  <c r="J13" i="46" s="1"/>
  <c r="H12" i="46"/>
  <c r="I12" i="46" s="1"/>
  <c r="J12" i="46" s="1"/>
  <c r="H11" i="46"/>
  <c r="I11" i="46" s="1"/>
  <c r="J11" i="46" s="1"/>
  <c r="H112" i="45"/>
  <c r="I112" i="45" s="1"/>
  <c r="J112" i="45" s="1"/>
  <c r="H111" i="45"/>
  <c r="I111" i="45" s="1"/>
  <c r="J111" i="45" s="1"/>
  <c r="H110" i="45"/>
  <c r="I110" i="45" s="1"/>
  <c r="J110" i="45" s="1"/>
  <c r="H109" i="45"/>
  <c r="I109" i="45" s="1"/>
  <c r="J109" i="45" s="1"/>
  <c r="H108" i="45"/>
  <c r="I108" i="45" s="1"/>
  <c r="J108" i="45" s="1"/>
  <c r="H107" i="45"/>
  <c r="I107" i="45" s="1"/>
  <c r="J107" i="45" s="1"/>
  <c r="H106" i="45"/>
  <c r="I106" i="45" s="1"/>
  <c r="J106" i="45" s="1"/>
  <c r="H105" i="45"/>
  <c r="I105" i="45" s="1"/>
  <c r="J105" i="45" s="1"/>
  <c r="H104" i="45"/>
  <c r="I104" i="45" s="1"/>
  <c r="J104" i="45" s="1"/>
  <c r="H103" i="45"/>
  <c r="I103" i="45" s="1"/>
  <c r="J103" i="45" s="1"/>
  <c r="H102" i="45"/>
  <c r="I102" i="45" s="1"/>
  <c r="J102" i="45" s="1"/>
  <c r="H101" i="45"/>
  <c r="I101" i="45" s="1"/>
  <c r="J101" i="45" s="1"/>
  <c r="H100" i="45"/>
  <c r="I100" i="45" s="1"/>
  <c r="J100" i="45" s="1"/>
  <c r="H99" i="45"/>
  <c r="I99" i="45" s="1"/>
  <c r="J99" i="45" s="1"/>
  <c r="H98" i="45"/>
  <c r="I98" i="45" s="1"/>
  <c r="J98" i="45" s="1"/>
  <c r="H97" i="45"/>
  <c r="I97" i="45" s="1"/>
  <c r="J97" i="45" s="1"/>
  <c r="H96" i="45"/>
  <c r="I96" i="45" s="1"/>
  <c r="J96" i="45" s="1"/>
  <c r="H95" i="45"/>
  <c r="I95" i="45" s="1"/>
  <c r="J95" i="45" s="1"/>
  <c r="H94" i="45"/>
  <c r="I94" i="45" s="1"/>
  <c r="J94" i="45" s="1"/>
  <c r="H93" i="45"/>
  <c r="I93" i="45" s="1"/>
  <c r="J93" i="45" s="1"/>
  <c r="H92" i="45"/>
  <c r="I92" i="45" s="1"/>
  <c r="J92" i="45" s="1"/>
  <c r="H91" i="45"/>
  <c r="I91" i="45" s="1"/>
  <c r="J91" i="45" s="1"/>
  <c r="H90" i="45"/>
  <c r="I90" i="45" s="1"/>
  <c r="J90" i="45" s="1"/>
  <c r="H89" i="45"/>
  <c r="I89" i="45" s="1"/>
  <c r="J89" i="45" s="1"/>
  <c r="H88" i="45"/>
  <c r="I88" i="45" s="1"/>
  <c r="J88" i="45" s="1"/>
  <c r="H87" i="45"/>
  <c r="I87" i="45" s="1"/>
  <c r="J87" i="45" s="1"/>
  <c r="H86" i="45"/>
  <c r="I86" i="45" s="1"/>
  <c r="J86" i="45" s="1"/>
  <c r="H85" i="45"/>
  <c r="I85" i="45" s="1"/>
  <c r="J85" i="45" s="1"/>
  <c r="H84" i="45"/>
  <c r="I84" i="45" s="1"/>
  <c r="J84" i="45" s="1"/>
  <c r="H83" i="45"/>
  <c r="I83" i="45" s="1"/>
  <c r="J83" i="45" s="1"/>
  <c r="H82" i="45"/>
  <c r="I82" i="45" s="1"/>
  <c r="J82" i="45" s="1"/>
  <c r="H81" i="45"/>
  <c r="I81" i="45" s="1"/>
  <c r="J81" i="45" s="1"/>
  <c r="H80" i="45"/>
  <c r="I80" i="45" s="1"/>
  <c r="J80" i="45" s="1"/>
  <c r="H79" i="45"/>
  <c r="I79" i="45" s="1"/>
  <c r="J79" i="45" s="1"/>
  <c r="H78" i="45"/>
  <c r="I78" i="45" s="1"/>
  <c r="J78" i="45" s="1"/>
  <c r="H77" i="45"/>
  <c r="I77" i="45" s="1"/>
  <c r="J77" i="45" s="1"/>
  <c r="H76" i="45"/>
  <c r="I76" i="45" s="1"/>
  <c r="J76" i="45" s="1"/>
  <c r="H75" i="45"/>
  <c r="I75" i="45" s="1"/>
  <c r="J75" i="45" s="1"/>
  <c r="H74" i="45"/>
  <c r="I74" i="45" s="1"/>
  <c r="J74" i="45" s="1"/>
  <c r="H73" i="45"/>
  <c r="I73" i="45" s="1"/>
  <c r="J73" i="45" s="1"/>
  <c r="H72" i="45"/>
  <c r="I72" i="45" s="1"/>
  <c r="J72" i="45" s="1"/>
  <c r="H71" i="45"/>
  <c r="I71" i="45" s="1"/>
  <c r="J71" i="45" s="1"/>
  <c r="H70" i="45"/>
  <c r="I70" i="45" s="1"/>
  <c r="J70" i="45" s="1"/>
  <c r="H69" i="45"/>
  <c r="I69" i="45" s="1"/>
  <c r="J69" i="45" s="1"/>
  <c r="H68" i="45"/>
  <c r="I68" i="45" s="1"/>
  <c r="J68" i="45" s="1"/>
  <c r="H67" i="45"/>
  <c r="I67" i="45" s="1"/>
  <c r="J67" i="45" s="1"/>
  <c r="H66" i="45"/>
  <c r="I66" i="45" s="1"/>
  <c r="J66" i="45" s="1"/>
  <c r="H65" i="45"/>
  <c r="I65" i="45" s="1"/>
  <c r="J65" i="45" s="1"/>
  <c r="H64" i="45"/>
  <c r="I64" i="45" s="1"/>
  <c r="J64" i="45" s="1"/>
  <c r="H63" i="45"/>
  <c r="I63" i="45" s="1"/>
  <c r="J63" i="45" s="1"/>
  <c r="H60" i="45"/>
  <c r="I60" i="45" s="1"/>
  <c r="J60" i="45" s="1"/>
  <c r="H59" i="45"/>
  <c r="I59" i="45" s="1"/>
  <c r="J59" i="45" s="1"/>
  <c r="H58" i="45"/>
  <c r="I58" i="45" s="1"/>
  <c r="J58" i="45" s="1"/>
  <c r="H57" i="45"/>
  <c r="I57" i="45" s="1"/>
  <c r="J57" i="45" s="1"/>
  <c r="H56" i="45"/>
  <c r="I56" i="45" s="1"/>
  <c r="J56" i="45" s="1"/>
  <c r="H55" i="45"/>
  <c r="I55" i="45" s="1"/>
  <c r="J55" i="45" s="1"/>
  <c r="H54" i="45"/>
  <c r="I54" i="45" s="1"/>
  <c r="J54" i="45" s="1"/>
  <c r="H53" i="45"/>
  <c r="I53" i="45" s="1"/>
  <c r="J53" i="45" s="1"/>
  <c r="H52" i="45"/>
  <c r="I52" i="45" s="1"/>
  <c r="J52" i="45" s="1"/>
  <c r="H51" i="45"/>
  <c r="I51" i="45" s="1"/>
  <c r="J51" i="45" s="1"/>
  <c r="H50" i="45"/>
  <c r="I50" i="45" s="1"/>
  <c r="J50" i="45" s="1"/>
  <c r="H49" i="45"/>
  <c r="I49" i="45" s="1"/>
  <c r="J49" i="45" s="1"/>
  <c r="H48" i="45"/>
  <c r="I48" i="45" s="1"/>
  <c r="J48" i="45" s="1"/>
  <c r="H47" i="45"/>
  <c r="I47" i="45" s="1"/>
  <c r="J47" i="45" s="1"/>
  <c r="H46" i="45"/>
  <c r="I46" i="45" s="1"/>
  <c r="J46" i="45" s="1"/>
  <c r="H45" i="45"/>
  <c r="I45" i="45" s="1"/>
  <c r="J45" i="45" s="1"/>
  <c r="H44" i="45"/>
  <c r="I44" i="45" s="1"/>
  <c r="J44" i="45" s="1"/>
  <c r="H43" i="45"/>
  <c r="I43" i="45" s="1"/>
  <c r="J43" i="45" s="1"/>
  <c r="H42" i="45"/>
  <c r="I42" i="45" s="1"/>
  <c r="J42" i="45" s="1"/>
  <c r="H41" i="45"/>
  <c r="I41" i="45" s="1"/>
  <c r="J41" i="45" s="1"/>
  <c r="H40" i="45"/>
  <c r="I40" i="45" s="1"/>
  <c r="J40" i="45" s="1"/>
  <c r="H39" i="45"/>
  <c r="I39" i="45" s="1"/>
  <c r="J39" i="45" s="1"/>
  <c r="H38" i="45"/>
  <c r="I38" i="45" s="1"/>
  <c r="J38" i="45" s="1"/>
  <c r="H37" i="45"/>
  <c r="I37" i="45" s="1"/>
  <c r="J37" i="45" s="1"/>
  <c r="H36" i="45"/>
  <c r="I36" i="45" s="1"/>
  <c r="J36" i="45" s="1"/>
  <c r="H35" i="45"/>
  <c r="I35" i="45" s="1"/>
  <c r="J35" i="45" s="1"/>
  <c r="H34" i="45"/>
  <c r="I34" i="45" s="1"/>
  <c r="J34" i="45" s="1"/>
  <c r="H33" i="45"/>
  <c r="I33" i="45" s="1"/>
  <c r="J33" i="45" s="1"/>
  <c r="H32" i="45"/>
  <c r="I32" i="45" s="1"/>
  <c r="J32" i="45" s="1"/>
  <c r="H31" i="45"/>
  <c r="I31" i="45" s="1"/>
  <c r="J31" i="45" s="1"/>
  <c r="H30" i="45"/>
  <c r="I30" i="45" s="1"/>
  <c r="J30" i="45" s="1"/>
  <c r="H29" i="45"/>
  <c r="I29" i="45" s="1"/>
  <c r="J29" i="45" s="1"/>
  <c r="H28" i="45"/>
  <c r="I28" i="45" s="1"/>
  <c r="J28" i="45" s="1"/>
  <c r="H27" i="45"/>
  <c r="I27" i="45" s="1"/>
  <c r="J27" i="45" s="1"/>
  <c r="H26" i="45"/>
  <c r="I26" i="45" s="1"/>
  <c r="J26" i="45" s="1"/>
  <c r="H25" i="45"/>
  <c r="I25" i="45" s="1"/>
  <c r="J25" i="45" s="1"/>
  <c r="H24" i="45"/>
  <c r="I24" i="45" s="1"/>
  <c r="J24" i="45" s="1"/>
  <c r="H23" i="45"/>
  <c r="I23" i="45" s="1"/>
  <c r="J23" i="45" s="1"/>
  <c r="H22" i="45"/>
  <c r="I22" i="45" s="1"/>
  <c r="J22" i="45" s="1"/>
  <c r="H21" i="45"/>
  <c r="I21" i="45" s="1"/>
  <c r="J21" i="45" s="1"/>
  <c r="H20" i="45"/>
  <c r="I20" i="45" s="1"/>
  <c r="J20" i="45" s="1"/>
  <c r="H19" i="45"/>
  <c r="I19" i="45" s="1"/>
  <c r="J19" i="45" s="1"/>
  <c r="H18" i="45"/>
  <c r="I18" i="45" s="1"/>
  <c r="J18" i="45" s="1"/>
  <c r="H17" i="45"/>
  <c r="I17" i="45" s="1"/>
  <c r="J17" i="45" s="1"/>
  <c r="H16" i="45"/>
  <c r="I16" i="45" s="1"/>
  <c r="J16" i="45" s="1"/>
  <c r="H15" i="45"/>
  <c r="I15" i="45" s="1"/>
  <c r="J15" i="45" s="1"/>
  <c r="H14" i="45"/>
  <c r="I14" i="45" s="1"/>
  <c r="J14" i="45" s="1"/>
  <c r="H13" i="45"/>
  <c r="I13" i="45" s="1"/>
  <c r="J13" i="45" s="1"/>
  <c r="H12" i="45"/>
  <c r="I12" i="45" s="1"/>
  <c r="J12" i="45" s="1"/>
  <c r="H11" i="45"/>
  <c r="I11" i="45" s="1"/>
  <c r="J11" i="45" s="1"/>
  <c r="G542" i="44"/>
  <c r="G543" i="44"/>
  <c r="G544" i="44"/>
  <c r="G545" i="44"/>
  <c r="G546" i="44"/>
  <c r="G547" i="44"/>
  <c r="G548" i="44"/>
  <c r="G549" i="44"/>
  <c r="G550" i="44"/>
  <c r="G551" i="44"/>
  <c r="G552" i="44"/>
  <c r="G553" i="44"/>
  <c r="G554" i="44"/>
  <c r="G555" i="44"/>
  <c r="G556" i="44"/>
  <c r="G557" i="44"/>
  <c r="G558" i="44"/>
  <c r="G541" i="44"/>
  <c r="H431" i="44"/>
  <c r="I431" i="44" s="1"/>
  <c r="J431" i="44" s="1"/>
  <c r="H430" i="44"/>
  <c r="I430" i="44" s="1"/>
  <c r="J430" i="44" s="1"/>
  <c r="H429" i="44"/>
  <c r="I429" i="44" s="1"/>
  <c r="J429" i="44" s="1"/>
  <c r="H428" i="44"/>
  <c r="I428" i="44" s="1"/>
  <c r="J428" i="44" s="1"/>
  <c r="H427" i="44"/>
  <c r="I427" i="44" s="1"/>
  <c r="J427" i="44" s="1"/>
  <c r="H426" i="44"/>
  <c r="I426" i="44" s="1"/>
  <c r="J426" i="44" s="1"/>
  <c r="H425" i="44"/>
  <c r="I425" i="44" s="1"/>
  <c r="J425" i="44" s="1"/>
  <c r="H424" i="44"/>
  <c r="I424" i="44" s="1"/>
  <c r="J424" i="44" s="1"/>
  <c r="H423" i="44"/>
  <c r="I423" i="44" s="1"/>
  <c r="J423" i="44" s="1"/>
  <c r="H422" i="44"/>
  <c r="I422" i="44" s="1"/>
  <c r="J422" i="44" s="1"/>
  <c r="H421" i="44"/>
  <c r="I421" i="44" s="1"/>
  <c r="J421" i="44" s="1"/>
  <c r="H420" i="44"/>
  <c r="I420" i="44" s="1"/>
  <c r="J420" i="44" s="1"/>
  <c r="H419" i="44"/>
  <c r="I419" i="44" s="1"/>
  <c r="J419" i="44" s="1"/>
  <c r="H418" i="44"/>
  <c r="I418" i="44" s="1"/>
  <c r="J418" i="44" s="1"/>
  <c r="H417" i="44"/>
  <c r="I417" i="44" s="1"/>
  <c r="J417" i="44" s="1"/>
  <c r="H416" i="44"/>
  <c r="I416" i="44" s="1"/>
  <c r="J416" i="44" s="1"/>
  <c r="H415" i="44"/>
  <c r="I415" i="44" s="1"/>
  <c r="J415" i="44" s="1"/>
  <c r="H414" i="44"/>
  <c r="I414" i="44" s="1"/>
  <c r="J414" i="44" s="1"/>
  <c r="H413" i="44"/>
  <c r="I413" i="44" s="1"/>
  <c r="J413" i="44" s="1"/>
  <c r="H412" i="44"/>
  <c r="I412" i="44" s="1"/>
  <c r="J412" i="44" s="1"/>
  <c r="H411" i="44"/>
  <c r="I411" i="44" s="1"/>
  <c r="J411" i="44" s="1"/>
  <c r="H410" i="44"/>
  <c r="I410" i="44" s="1"/>
  <c r="J410" i="44" s="1"/>
  <c r="H409" i="44"/>
  <c r="I409" i="44" s="1"/>
  <c r="J409" i="44" s="1"/>
  <c r="H408" i="44"/>
  <c r="I408" i="44" s="1"/>
  <c r="J408" i="44" s="1"/>
  <c r="H407" i="44"/>
  <c r="I407" i="44" s="1"/>
  <c r="J407" i="44" s="1"/>
  <c r="H406" i="44"/>
  <c r="I406" i="44" s="1"/>
  <c r="J406" i="44" s="1"/>
  <c r="H405" i="44"/>
  <c r="I405" i="44" s="1"/>
  <c r="J405" i="44" s="1"/>
  <c r="H404" i="44"/>
  <c r="I404" i="44" s="1"/>
  <c r="J404" i="44" s="1"/>
  <c r="H403" i="44"/>
  <c r="I403" i="44" s="1"/>
  <c r="J403" i="44" s="1"/>
  <c r="H402" i="44"/>
  <c r="I402" i="44" s="1"/>
  <c r="J402" i="44" s="1"/>
  <c r="H401" i="44"/>
  <c r="I401" i="44" s="1"/>
  <c r="J401" i="44" s="1"/>
  <c r="H400" i="44"/>
  <c r="I400" i="44" s="1"/>
  <c r="J400" i="44" s="1"/>
  <c r="H399" i="44"/>
  <c r="I399" i="44" s="1"/>
  <c r="J399" i="44" s="1"/>
  <c r="H398" i="44"/>
  <c r="I398" i="44" s="1"/>
  <c r="J398" i="44" s="1"/>
  <c r="H397" i="44"/>
  <c r="I397" i="44" s="1"/>
  <c r="J397" i="44" s="1"/>
  <c r="H396" i="44"/>
  <c r="I396" i="44" s="1"/>
  <c r="J396" i="44" s="1"/>
  <c r="H395" i="44"/>
  <c r="I395" i="44" s="1"/>
  <c r="J395" i="44" s="1"/>
  <c r="H394" i="44"/>
  <c r="I394" i="44" s="1"/>
  <c r="J394" i="44" s="1"/>
  <c r="H393" i="44"/>
  <c r="I393" i="44" s="1"/>
  <c r="J393" i="44" s="1"/>
  <c r="H392" i="44"/>
  <c r="I392" i="44" s="1"/>
  <c r="J392" i="44" s="1"/>
  <c r="H391" i="44"/>
  <c r="I391" i="44" s="1"/>
  <c r="J391" i="44" s="1"/>
  <c r="H390" i="44"/>
  <c r="I390" i="44" s="1"/>
  <c r="J390" i="44" s="1"/>
  <c r="H389" i="44"/>
  <c r="I389" i="44" s="1"/>
  <c r="J389" i="44" s="1"/>
  <c r="H388" i="44"/>
  <c r="I388" i="44" s="1"/>
  <c r="J388" i="44" s="1"/>
  <c r="H387" i="44"/>
  <c r="I387" i="44" s="1"/>
  <c r="J387" i="44" s="1"/>
  <c r="H386" i="44"/>
  <c r="I386" i="44" s="1"/>
  <c r="J386" i="44" s="1"/>
  <c r="H385" i="44"/>
  <c r="I385" i="44" s="1"/>
  <c r="J385" i="44" s="1"/>
  <c r="H384" i="44"/>
  <c r="I384" i="44" s="1"/>
  <c r="J384" i="44" s="1"/>
  <c r="H383" i="44"/>
  <c r="I383" i="44" s="1"/>
  <c r="J383" i="44" s="1"/>
  <c r="H382" i="44"/>
  <c r="I382" i="44" s="1"/>
  <c r="J382" i="44" s="1"/>
  <c r="H379" i="44"/>
  <c r="I379" i="44" s="1"/>
  <c r="J379" i="44" s="1"/>
  <c r="H378" i="44"/>
  <c r="I378" i="44" s="1"/>
  <c r="J378" i="44" s="1"/>
  <c r="H377" i="44"/>
  <c r="I377" i="44" s="1"/>
  <c r="J377" i="44" s="1"/>
  <c r="H376" i="44"/>
  <c r="I376" i="44" s="1"/>
  <c r="J376" i="44" s="1"/>
  <c r="H375" i="44"/>
  <c r="I375" i="44" s="1"/>
  <c r="J375" i="44" s="1"/>
  <c r="H374" i="44"/>
  <c r="I374" i="44" s="1"/>
  <c r="J374" i="44" s="1"/>
  <c r="H373" i="44"/>
  <c r="I373" i="44" s="1"/>
  <c r="J373" i="44" s="1"/>
  <c r="H372" i="44"/>
  <c r="I372" i="44" s="1"/>
  <c r="J372" i="44" s="1"/>
  <c r="H371" i="44"/>
  <c r="I371" i="44" s="1"/>
  <c r="J371" i="44" s="1"/>
  <c r="H370" i="44"/>
  <c r="I370" i="44" s="1"/>
  <c r="J370" i="44" s="1"/>
  <c r="H369" i="44"/>
  <c r="I369" i="44" s="1"/>
  <c r="J369" i="44" s="1"/>
  <c r="H368" i="44"/>
  <c r="I368" i="44" s="1"/>
  <c r="J368" i="44" s="1"/>
  <c r="H367" i="44"/>
  <c r="I367" i="44" s="1"/>
  <c r="J367" i="44" s="1"/>
  <c r="H366" i="44"/>
  <c r="I366" i="44" s="1"/>
  <c r="J366" i="44" s="1"/>
  <c r="H365" i="44"/>
  <c r="I365" i="44" s="1"/>
  <c r="J365" i="44" s="1"/>
  <c r="H364" i="44"/>
  <c r="I364" i="44" s="1"/>
  <c r="J364" i="44" s="1"/>
  <c r="H363" i="44"/>
  <c r="I363" i="44" s="1"/>
  <c r="J363" i="44" s="1"/>
  <c r="H362" i="44"/>
  <c r="I362" i="44" s="1"/>
  <c r="J362" i="44" s="1"/>
  <c r="H361" i="44"/>
  <c r="I361" i="44" s="1"/>
  <c r="J361" i="44" s="1"/>
  <c r="H360" i="44"/>
  <c r="I360" i="44" s="1"/>
  <c r="J360" i="44" s="1"/>
  <c r="H359" i="44"/>
  <c r="I359" i="44" s="1"/>
  <c r="J359" i="44" s="1"/>
  <c r="H358" i="44"/>
  <c r="I358" i="44" s="1"/>
  <c r="J358" i="44" s="1"/>
  <c r="H357" i="44"/>
  <c r="I357" i="44" s="1"/>
  <c r="J357" i="44" s="1"/>
  <c r="H356" i="44"/>
  <c r="I356" i="44" s="1"/>
  <c r="J356" i="44" s="1"/>
  <c r="H355" i="44"/>
  <c r="I355" i="44" s="1"/>
  <c r="J355" i="44" s="1"/>
  <c r="H354" i="44"/>
  <c r="I354" i="44" s="1"/>
  <c r="J354" i="44" s="1"/>
  <c r="H353" i="44"/>
  <c r="I353" i="44" s="1"/>
  <c r="J353" i="44" s="1"/>
  <c r="H352" i="44"/>
  <c r="I352" i="44" s="1"/>
  <c r="J352" i="44" s="1"/>
  <c r="H351" i="44"/>
  <c r="I351" i="44" s="1"/>
  <c r="J351" i="44" s="1"/>
  <c r="H350" i="44"/>
  <c r="I350" i="44" s="1"/>
  <c r="J350" i="44" s="1"/>
  <c r="H349" i="44"/>
  <c r="I349" i="44" s="1"/>
  <c r="J349" i="44" s="1"/>
  <c r="H348" i="44"/>
  <c r="I348" i="44" s="1"/>
  <c r="J348" i="44" s="1"/>
  <c r="H347" i="44"/>
  <c r="I347" i="44" s="1"/>
  <c r="J347" i="44" s="1"/>
  <c r="H346" i="44"/>
  <c r="I346" i="44" s="1"/>
  <c r="J346" i="44" s="1"/>
  <c r="H345" i="44"/>
  <c r="I345" i="44" s="1"/>
  <c r="J345" i="44" s="1"/>
  <c r="H344" i="44"/>
  <c r="I344" i="44" s="1"/>
  <c r="J344" i="44" s="1"/>
  <c r="H343" i="44"/>
  <c r="I343" i="44" s="1"/>
  <c r="J343" i="44" s="1"/>
  <c r="H342" i="44"/>
  <c r="I342" i="44" s="1"/>
  <c r="J342" i="44" s="1"/>
  <c r="H341" i="44"/>
  <c r="I341" i="44" s="1"/>
  <c r="J341" i="44" s="1"/>
  <c r="H340" i="44"/>
  <c r="I340" i="44" s="1"/>
  <c r="J340" i="44" s="1"/>
  <c r="H339" i="44"/>
  <c r="I339" i="44" s="1"/>
  <c r="J339" i="44" s="1"/>
  <c r="H338" i="44"/>
  <c r="I338" i="44" s="1"/>
  <c r="J338" i="44" s="1"/>
  <c r="H337" i="44"/>
  <c r="I337" i="44" s="1"/>
  <c r="J337" i="44" s="1"/>
  <c r="H336" i="44"/>
  <c r="I336" i="44" s="1"/>
  <c r="J336" i="44" s="1"/>
  <c r="H335" i="44"/>
  <c r="I335" i="44" s="1"/>
  <c r="J335" i="44" s="1"/>
  <c r="H334" i="44"/>
  <c r="I334" i="44" s="1"/>
  <c r="J334" i="44" s="1"/>
  <c r="H333" i="44"/>
  <c r="I333" i="44" s="1"/>
  <c r="J333" i="44" s="1"/>
  <c r="H332" i="44"/>
  <c r="I332" i="44" s="1"/>
  <c r="J332" i="44" s="1"/>
  <c r="H331" i="44"/>
  <c r="I331" i="44" s="1"/>
  <c r="J331" i="44" s="1"/>
  <c r="H330" i="44"/>
  <c r="I330" i="44" s="1"/>
  <c r="J330" i="44" s="1"/>
  <c r="H329" i="44"/>
  <c r="I329" i="44" s="1"/>
  <c r="J329" i="44" s="1"/>
  <c r="H328" i="44"/>
  <c r="I328" i="44" s="1"/>
  <c r="J328" i="44" s="1"/>
  <c r="H327" i="44"/>
  <c r="I327" i="44" s="1"/>
  <c r="J327" i="44" s="1"/>
  <c r="H324" i="44"/>
  <c r="I324" i="44" s="1"/>
  <c r="J324" i="44" s="1"/>
  <c r="H323" i="44"/>
  <c r="I323" i="44" s="1"/>
  <c r="J323" i="44" s="1"/>
  <c r="H322" i="44"/>
  <c r="I322" i="44" s="1"/>
  <c r="J322" i="44" s="1"/>
  <c r="H321" i="44"/>
  <c r="I321" i="44" s="1"/>
  <c r="J321" i="44" s="1"/>
  <c r="H320" i="44"/>
  <c r="I320" i="44" s="1"/>
  <c r="J320" i="44" s="1"/>
  <c r="H319" i="44"/>
  <c r="I319" i="44" s="1"/>
  <c r="J319" i="44" s="1"/>
  <c r="H318" i="44"/>
  <c r="I318" i="44" s="1"/>
  <c r="J318" i="44" s="1"/>
  <c r="H317" i="44"/>
  <c r="I317" i="44" s="1"/>
  <c r="J317" i="44" s="1"/>
  <c r="H316" i="44"/>
  <c r="I316" i="44" s="1"/>
  <c r="J316" i="44" s="1"/>
  <c r="H315" i="44"/>
  <c r="I315" i="44" s="1"/>
  <c r="J315" i="44" s="1"/>
  <c r="H314" i="44"/>
  <c r="I314" i="44" s="1"/>
  <c r="J314" i="44" s="1"/>
  <c r="H313" i="44"/>
  <c r="I313" i="44" s="1"/>
  <c r="J313" i="44" s="1"/>
  <c r="H312" i="44"/>
  <c r="I312" i="44" s="1"/>
  <c r="J312" i="44" s="1"/>
  <c r="H311" i="44"/>
  <c r="I311" i="44" s="1"/>
  <c r="J311" i="44" s="1"/>
  <c r="H310" i="44"/>
  <c r="I310" i="44" s="1"/>
  <c r="J310" i="44" s="1"/>
  <c r="H309" i="44"/>
  <c r="I309" i="44" s="1"/>
  <c r="J309" i="44" s="1"/>
  <c r="H308" i="44"/>
  <c r="I308" i="44" s="1"/>
  <c r="J308" i="44" s="1"/>
  <c r="H307" i="44"/>
  <c r="I307" i="44" s="1"/>
  <c r="J307" i="44" s="1"/>
  <c r="H306" i="44"/>
  <c r="I306" i="44" s="1"/>
  <c r="J306" i="44" s="1"/>
  <c r="H305" i="44"/>
  <c r="I305" i="44" s="1"/>
  <c r="J305" i="44" s="1"/>
  <c r="H304" i="44"/>
  <c r="I304" i="44" s="1"/>
  <c r="J304" i="44" s="1"/>
  <c r="H303" i="44"/>
  <c r="I303" i="44" s="1"/>
  <c r="J303" i="44" s="1"/>
  <c r="H302" i="44"/>
  <c r="I302" i="44" s="1"/>
  <c r="J302" i="44" s="1"/>
  <c r="H301" i="44"/>
  <c r="I301" i="44" s="1"/>
  <c r="J301" i="44" s="1"/>
  <c r="H300" i="44"/>
  <c r="I300" i="44" s="1"/>
  <c r="J300" i="44" s="1"/>
  <c r="H299" i="44"/>
  <c r="I299" i="44" s="1"/>
  <c r="J299" i="44" s="1"/>
  <c r="H298" i="44"/>
  <c r="I298" i="44" s="1"/>
  <c r="J298" i="44" s="1"/>
  <c r="H297" i="44"/>
  <c r="I297" i="44" s="1"/>
  <c r="J297" i="44" s="1"/>
  <c r="H296" i="44"/>
  <c r="I296" i="44" s="1"/>
  <c r="J296" i="44" s="1"/>
  <c r="H295" i="44"/>
  <c r="I295" i="44" s="1"/>
  <c r="J295" i="44" s="1"/>
  <c r="H294" i="44"/>
  <c r="I294" i="44" s="1"/>
  <c r="J294" i="44" s="1"/>
  <c r="H293" i="44"/>
  <c r="I293" i="44" s="1"/>
  <c r="J293" i="44" s="1"/>
  <c r="H292" i="44"/>
  <c r="I292" i="44" s="1"/>
  <c r="J292" i="44" s="1"/>
  <c r="H291" i="44"/>
  <c r="I291" i="44" s="1"/>
  <c r="J291" i="44" s="1"/>
  <c r="H290" i="44"/>
  <c r="I290" i="44" s="1"/>
  <c r="J290" i="44" s="1"/>
  <c r="H289" i="44"/>
  <c r="I289" i="44" s="1"/>
  <c r="J289" i="44" s="1"/>
  <c r="H288" i="44"/>
  <c r="I288" i="44" s="1"/>
  <c r="J288" i="44" s="1"/>
  <c r="H287" i="44"/>
  <c r="I287" i="44" s="1"/>
  <c r="J287" i="44" s="1"/>
  <c r="H286" i="44"/>
  <c r="I286" i="44" s="1"/>
  <c r="J286" i="44" s="1"/>
  <c r="H285" i="44"/>
  <c r="I285" i="44" s="1"/>
  <c r="J285" i="44" s="1"/>
  <c r="H284" i="44"/>
  <c r="I284" i="44" s="1"/>
  <c r="J284" i="44" s="1"/>
  <c r="H283" i="44"/>
  <c r="I283" i="44" s="1"/>
  <c r="J283" i="44" s="1"/>
  <c r="H282" i="44"/>
  <c r="I282" i="44" s="1"/>
  <c r="J282" i="44" s="1"/>
  <c r="H281" i="44"/>
  <c r="I281" i="44" s="1"/>
  <c r="J281" i="44" s="1"/>
  <c r="H280" i="44"/>
  <c r="I280" i="44" s="1"/>
  <c r="J280" i="44" s="1"/>
  <c r="H279" i="44"/>
  <c r="I279" i="44" s="1"/>
  <c r="J279" i="44" s="1"/>
  <c r="H278" i="44"/>
  <c r="I278" i="44" s="1"/>
  <c r="J278" i="44" s="1"/>
  <c r="H277" i="44"/>
  <c r="I277" i="44" s="1"/>
  <c r="J277" i="44" s="1"/>
  <c r="H276" i="44"/>
  <c r="I276" i="44" s="1"/>
  <c r="J276" i="44" s="1"/>
  <c r="H275" i="44"/>
  <c r="I275" i="44" s="1"/>
  <c r="J275" i="44" s="1"/>
  <c r="H274" i="44"/>
  <c r="I274" i="44" s="1"/>
  <c r="J274" i="44" s="1"/>
  <c r="H273" i="44"/>
  <c r="I273" i="44" s="1"/>
  <c r="J273" i="44" s="1"/>
  <c r="H270" i="44"/>
  <c r="I270" i="44" s="1"/>
  <c r="J270" i="44" s="1"/>
  <c r="H269" i="44"/>
  <c r="I269" i="44" s="1"/>
  <c r="J269" i="44" s="1"/>
  <c r="H268" i="44"/>
  <c r="I268" i="44" s="1"/>
  <c r="J268" i="44" s="1"/>
  <c r="H267" i="44"/>
  <c r="I267" i="44" s="1"/>
  <c r="J267" i="44" s="1"/>
  <c r="H266" i="44"/>
  <c r="I266" i="44" s="1"/>
  <c r="J266" i="44" s="1"/>
  <c r="H265" i="44"/>
  <c r="I265" i="44" s="1"/>
  <c r="J265" i="44" s="1"/>
  <c r="H264" i="44"/>
  <c r="I264" i="44" s="1"/>
  <c r="J264" i="44" s="1"/>
  <c r="H263" i="44"/>
  <c r="I263" i="44" s="1"/>
  <c r="J263" i="44" s="1"/>
  <c r="H262" i="44"/>
  <c r="I262" i="44" s="1"/>
  <c r="J262" i="44" s="1"/>
  <c r="H261" i="44"/>
  <c r="I261" i="44" s="1"/>
  <c r="J261" i="44" s="1"/>
  <c r="H260" i="44"/>
  <c r="I260" i="44" s="1"/>
  <c r="J260" i="44" s="1"/>
  <c r="H259" i="44"/>
  <c r="I259" i="44" s="1"/>
  <c r="J259" i="44" s="1"/>
  <c r="H258" i="44"/>
  <c r="I258" i="44" s="1"/>
  <c r="J258" i="44" s="1"/>
  <c r="H257" i="44"/>
  <c r="I257" i="44" s="1"/>
  <c r="J257" i="44" s="1"/>
  <c r="H256" i="44"/>
  <c r="I256" i="44" s="1"/>
  <c r="J256" i="44" s="1"/>
  <c r="H255" i="44"/>
  <c r="I255" i="44" s="1"/>
  <c r="J255" i="44" s="1"/>
  <c r="H254" i="44"/>
  <c r="I254" i="44" s="1"/>
  <c r="J254" i="44" s="1"/>
  <c r="H253" i="44"/>
  <c r="I253" i="44" s="1"/>
  <c r="J253" i="44" s="1"/>
  <c r="H252" i="44"/>
  <c r="I252" i="44" s="1"/>
  <c r="J252" i="44" s="1"/>
  <c r="H251" i="44"/>
  <c r="I251" i="44" s="1"/>
  <c r="J251" i="44" s="1"/>
  <c r="H250" i="44"/>
  <c r="I250" i="44" s="1"/>
  <c r="J250" i="44" s="1"/>
  <c r="H249" i="44"/>
  <c r="I249" i="44" s="1"/>
  <c r="J249" i="44" s="1"/>
  <c r="H248" i="44"/>
  <c r="I248" i="44" s="1"/>
  <c r="J248" i="44" s="1"/>
  <c r="H247" i="44"/>
  <c r="I247" i="44" s="1"/>
  <c r="J247" i="44" s="1"/>
  <c r="H246" i="44"/>
  <c r="I246" i="44" s="1"/>
  <c r="J246" i="44" s="1"/>
  <c r="H245" i="44"/>
  <c r="I245" i="44" s="1"/>
  <c r="J245" i="44" s="1"/>
  <c r="H244" i="44"/>
  <c r="I244" i="44" s="1"/>
  <c r="J244" i="44" s="1"/>
  <c r="H243" i="44"/>
  <c r="I243" i="44" s="1"/>
  <c r="J243" i="44" s="1"/>
  <c r="H242" i="44"/>
  <c r="I242" i="44" s="1"/>
  <c r="J242" i="44" s="1"/>
  <c r="H241" i="44"/>
  <c r="I241" i="44" s="1"/>
  <c r="J241" i="44" s="1"/>
  <c r="H240" i="44"/>
  <c r="I240" i="44" s="1"/>
  <c r="J240" i="44" s="1"/>
  <c r="H239" i="44"/>
  <c r="I239" i="44" s="1"/>
  <c r="J239" i="44" s="1"/>
  <c r="H238" i="44"/>
  <c r="I238" i="44" s="1"/>
  <c r="J238" i="44" s="1"/>
  <c r="H237" i="44"/>
  <c r="I237" i="44" s="1"/>
  <c r="J237" i="44" s="1"/>
  <c r="H236" i="44"/>
  <c r="I236" i="44" s="1"/>
  <c r="J236" i="44" s="1"/>
  <c r="H235" i="44"/>
  <c r="I235" i="44" s="1"/>
  <c r="J235" i="44" s="1"/>
  <c r="H234" i="44"/>
  <c r="I234" i="44" s="1"/>
  <c r="J234" i="44" s="1"/>
  <c r="H233" i="44"/>
  <c r="I233" i="44" s="1"/>
  <c r="J233" i="44" s="1"/>
  <c r="H232" i="44"/>
  <c r="I232" i="44" s="1"/>
  <c r="J232" i="44" s="1"/>
  <c r="H231" i="44"/>
  <c r="I231" i="44" s="1"/>
  <c r="J231" i="44" s="1"/>
  <c r="H230" i="44"/>
  <c r="I230" i="44" s="1"/>
  <c r="J230" i="44" s="1"/>
  <c r="H229" i="44"/>
  <c r="I229" i="44" s="1"/>
  <c r="J229" i="44" s="1"/>
  <c r="H228" i="44"/>
  <c r="I228" i="44" s="1"/>
  <c r="J228" i="44" s="1"/>
  <c r="H227" i="44"/>
  <c r="I227" i="44" s="1"/>
  <c r="J227" i="44" s="1"/>
  <c r="H226" i="44"/>
  <c r="I226" i="44" s="1"/>
  <c r="J226" i="44" s="1"/>
  <c r="H225" i="44"/>
  <c r="I225" i="44" s="1"/>
  <c r="J225" i="44" s="1"/>
  <c r="H224" i="44"/>
  <c r="I224" i="44" s="1"/>
  <c r="J224" i="44" s="1"/>
  <c r="H223" i="44"/>
  <c r="I223" i="44" s="1"/>
  <c r="J223" i="44" s="1"/>
  <c r="H222" i="44"/>
  <c r="I222" i="44" s="1"/>
  <c r="J222" i="44" s="1"/>
  <c r="H219" i="44"/>
  <c r="I219" i="44" s="1"/>
  <c r="J219" i="44" s="1"/>
  <c r="H218" i="44"/>
  <c r="I218" i="44" s="1"/>
  <c r="J218" i="44" s="1"/>
  <c r="H217" i="44"/>
  <c r="I217" i="44" s="1"/>
  <c r="J217" i="44" s="1"/>
  <c r="H216" i="44"/>
  <c r="I216" i="44" s="1"/>
  <c r="J216" i="44" s="1"/>
  <c r="H215" i="44"/>
  <c r="I215" i="44" s="1"/>
  <c r="J215" i="44" s="1"/>
  <c r="H214" i="44"/>
  <c r="I214" i="44" s="1"/>
  <c r="J214" i="44" s="1"/>
  <c r="H213" i="44"/>
  <c r="I213" i="44" s="1"/>
  <c r="J213" i="44" s="1"/>
  <c r="H212" i="44"/>
  <c r="I212" i="44" s="1"/>
  <c r="J212" i="44" s="1"/>
  <c r="H211" i="44"/>
  <c r="I211" i="44" s="1"/>
  <c r="J211" i="44" s="1"/>
  <c r="H210" i="44"/>
  <c r="I210" i="44" s="1"/>
  <c r="J210" i="44" s="1"/>
  <c r="H209" i="44"/>
  <c r="I209" i="44" s="1"/>
  <c r="J209" i="44" s="1"/>
  <c r="H208" i="44"/>
  <c r="I208" i="44" s="1"/>
  <c r="J208" i="44" s="1"/>
  <c r="H207" i="44"/>
  <c r="I207" i="44" s="1"/>
  <c r="J207" i="44" s="1"/>
  <c r="H206" i="44"/>
  <c r="I206" i="44" s="1"/>
  <c r="J206" i="44" s="1"/>
  <c r="H205" i="44"/>
  <c r="I205" i="44" s="1"/>
  <c r="J205" i="44" s="1"/>
  <c r="H204" i="44"/>
  <c r="I204" i="44" s="1"/>
  <c r="J204" i="44" s="1"/>
  <c r="H203" i="44"/>
  <c r="I203" i="44" s="1"/>
  <c r="J203" i="44" s="1"/>
  <c r="H202" i="44"/>
  <c r="I202" i="44" s="1"/>
  <c r="J202" i="44" s="1"/>
  <c r="H201" i="44"/>
  <c r="I201" i="44" s="1"/>
  <c r="J201" i="44" s="1"/>
  <c r="H200" i="44"/>
  <c r="I200" i="44" s="1"/>
  <c r="J200" i="44" s="1"/>
  <c r="H199" i="44"/>
  <c r="I199" i="44" s="1"/>
  <c r="J199" i="44" s="1"/>
  <c r="H198" i="44"/>
  <c r="I198" i="44" s="1"/>
  <c r="J198" i="44" s="1"/>
  <c r="H197" i="44"/>
  <c r="I197" i="44" s="1"/>
  <c r="J197" i="44" s="1"/>
  <c r="H196" i="44"/>
  <c r="I196" i="44" s="1"/>
  <c r="J196" i="44" s="1"/>
  <c r="H195" i="44"/>
  <c r="I195" i="44" s="1"/>
  <c r="J195" i="44" s="1"/>
  <c r="H194" i="44"/>
  <c r="I194" i="44" s="1"/>
  <c r="J194" i="44" s="1"/>
  <c r="H193" i="44"/>
  <c r="I193" i="44" s="1"/>
  <c r="J193" i="44" s="1"/>
  <c r="H192" i="44"/>
  <c r="I192" i="44" s="1"/>
  <c r="J192" i="44" s="1"/>
  <c r="H191" i="44"/>
  <c r="I191" i="44" s="1"/>
  <c r="J191" i="44" s="1"/>
  <c r="H190" i="44"/>
  <c r="I190" i="44" s="1"/>
  <c r="J190" i="44" s="1"/>
  <c r="H189" i="44"/>
  <c r="I189" i="44" s="1"/>
  <c r="J189" i="44" s="1"/>
  <c r="H188" i="44"/>
  <c r="I188" i="44" s="1"/>
  <c r="J188" i="44" s="1"/>
  <c r="H187" i="44"/>
  <c r="I187" i="44" s="1"/>
  <c r="J187" i="44" s="1"/>
  <c r="H186" i="44"/>
  <c r="I186" i="44" s="1"/>
  <c r="J186" i="44" s="1"/>
  <c r="H185" i="44"/>
  <c r="I185" i="44" s="1"/>
  <c r="J185" i="44" s="1"/>
  <c r="H184" i="44"/>
  <c r="I184" i="44" s="1"/>
  <c r="J184" i="44" s="1"/>
  <c r="H183" i="44"/>
  <c r="I183" i="44" s="1"/>
  <c r="J183" i="44" s="1"/>
  <c r="H182" i="44"/>
  <c r="I182" i="44" s="1"/>
  <c r="J182" i="44" s="1"/>
  <c r="H181" i="44"/>
  <c r="I181" i="44" s="1"/>
  <c r="J181" i="44" s="1"/>
  <c r="H180" i="44"/>
  <c r="I180" i="44" s="1"/>
  <c r="J180" i="44" s="1"/>
  <c r="H179" i="44"/>
  <c r="I179" i="44" s="1"/>
  <c r="J179" i="44" s="1"/>
  <c r="H178" i="44"/>
  <c r="I178" i="44" s="1"/>
  <c r="J178" i="44" s="1"/>
  <c r="H177" i="44"/>
  <c r="I177" i="44" s="1"/>
  <c r="J177" i="44" s="1"/>
  <c r="H176" i="44"/>
  <c r="I176" i="44" s="1"/>
  <c r="J176" i="44" s="1"/>
  <c r="H175" i="44"/>
  <c r="I175" i="44" s="1"/>
  <c r="J175" i="44" s="1"/>
  <c r="H174" i="44"/>
  <c r="I174" i="44" s="1"/>
  <c r="J174" i="44" s="1"/>
  <c r="H173" i="44"/>
  <c r="I173" i="44" s="1"/>
  <c r="J173" i="44" s="1"/>
  <c r="H172" i="44"/>
  <c r="I172" i="44" s="1"/>
  <c r="J172" i="44" s="1"/>
  <c r="H171" i="44"/>
  <c r="I171" i="44" s="1"/>
  <c r="J171" i="44" s="1"/>
  <c r="H170" i="44"/>
  <c r="I170" i="44" s="1"/>
  <c r="J170" i="44" s="1"/>
  <c r="H169" i="44"/>
  <c r="I169" i="44" s="1"/>
  <c r="J169" i="44" s="1"/>
  <c r="H166" i="44"/>
  <c r="I166" i="44" s="1"/>
  <c r="J166" i="44" s="1"/>
  <c r="H165" i="44"/>
  <c r="I165" i="44" s="1"/>
  <c r="J165" i="44" s="1"/>
  <c r="H164" i="44"/>
  <c r="I164" i="44" s="1"/>
  <c r="J164" i="44" s="1"/>
  <c r="H163" i="44"/>
  <c r="I163" i="44" s="1"/>
  <c r="J163" i="44" s="1"/>
  <c r="H162" i="44"/>
  <c r="I162" i="44" s="1"/>
  <c r="J162" i="44" s="1"/>
  <c r="H161" i="44"/>
  <c r="I161" i="44" s="1"/>
  <c r="J161" i="44" s="1"/>
  <c r="H160" i="44"/>
  <c r="I160" i="44" s="1"/>
  <c r="J160" i="44" s="1"/>
  <c r="H159" i="44"/>
  <c r="I159" i="44" s="1"/>
  <c r="J159" i="44" s="1"/>
  <c r="H158" i="44"/>
  <c r="I158" i="44" s="1"/>
  <c r="J158" i="44" s="1"/>
  <c r="H157" i="44"/>
  <c r="I157" i="44" s="1"/>
  <c r="J157" i="44" s="1"/>
  <c r="H156" i="44"/>
  <c r="I156" i="44" s="1"/>
  <c r="J156" i="44" s="1"/>
  <c r="H155" i="44"/>
  <c r="I155" i="44" s="1"/>
  <c r="J155" i="44" s="1"/>
  <c r="H154" i="44"/>
  <c r="I154" i="44" s="1"/>
  <c r="J154" i="44" s="1"/>
  <c r="H153" i="44"/>
  <c r="I153" i="44" s="1"/>
  <c r="J153" i="44" s="1"/>
  <c r="H152" i="44"/>
  <c r="I152" i="44" s="1"/>
  <c r="J152" i="44" s="1"/>
  <c r="H151" i="44"/>
  <c r="I151" i="44" s="1"/>
  <c r="J151" i="44" s="1"/>
  <c r="H150" i="44"/>
  <c r="I150" i="44" s="1"/>
  <c r="J150" i="44" s="1"/>
  <c r="H149" i="44"/>
  <c r="I149" i="44" s="1"/>
  <c r="J149" i="44" s="1"/>
  <c r="H148" i="44"/>
  <c r="I148" i="44" s="1"/>
  <c r="J148" i="44" s="1"/>
  <c r="H147" i="44"/>
  <c r="I147" i="44" s="1"/>
  <c r="J147" i="44" s="1"/>
  <c r="H146" i="44"/>
  <c r="I146" i="44" s="1"/>
  <c r="J146" i="44" s="1"/>
  <c r="H145" i="44"/>
  <c r="I145" i="44" s="1"/>
  <c r="J145" i="44" s="1"/>
  <c r="H144" i="44"/>
  <c r="I144" i="44" s="1"/>
  <c r="J144" i="44" s="1"/>
  <c r="H143" i="44"/>
  <c r="I143" i="44" s="1"/>
  <c r="J143" i="44" s="1"/>
  <c r="H142" i="44"/>
  <c r="I142" i="44" s="1"/>
  <c r="J142" i="44" s="1"/>
  <c r="H141" i="44"/>
  <c r="I141" i="44" s="1"/>
  <c r="J141" i="44" s="1"/>
  <c r="H140" i="44"/>
  <c r="I140" i="44" s="1"/>
  <c r="J140" i="44" s="1"/>
  <c r="H139" i="44"/>
  <c r="I139" i="44" s="1"/>
  <c r="J139" i="44" s="1"/>
  <c r="H138" i="44"/>
  <c r="I138" i="44" s="1"/>
  <c r="J138" i="44" s="1"/>
  <c r="H137" i="44"/>
  <c r="I137" i="44" s="1"/>
  <c r="J137" i="44" s="1"/>
  <c r="H136" i="44"/>
  <c r="I136" i="44" s="1"/>
  <c r="J136" i="44" s="1"/>
  <c r="H135" i="44"/>
  <c r="I135" i="44" s="1"/>
  <c r="J135" i="44" s="1"/>
  <c r="H134" i="44"/>
  <c r="I134" i="44" s="1"/>
  <c r="J134" i="44" s="1"/>
  <c r="H133" i="44"/>
  <c r="I133" i="44" s="1"/>
  <c r="J133" i="44" s="1"/>
  <c r="H132" i="44"/>
  <c r="I132" i="44" s="1"/>
  <c r="J132" i="44" s="1"/>
  <c r="H131" i="44"/>
  <c r="I131" i="44" s="1"/>
  <c r="J131" i="44" s="1"/>
  <c r="H130" i="44"/>
  <c r="I130" i="44" s="1"/>
  <c r="J130" i="44" s="1"/>
  <c r="H129" i="44"/>
  <c r="I129" i="44" s="1"/>
  <c r="J129" i="44" s="1"/>
  <c r="H128" i="44"/>
  <c r="I128" i="44" s="1"/>
  <c r="J128" i="44" s="1"/>
  <c r="H127" i="44"/>
  <c r="I127" i="44" s="1"/>
  <c r="J127" i="44" s="1"/>
  <c r="H126" i="44"/>
  <c r="I126" i="44" s="1"/>
  <c r="J126" i="44" s="1"/>
  <c r="H125" i="44"/>
  <c r="I125" i="44" s="1"/>
  <c r="J125" i="44" s="1"/>
  <c r="H124" i="44"/>
  <c r="I124" i="44" s="1"/>
  <c r="J124" i="44" s="1"/>
  <c r="H123" i="44"/>
  <c r="I123" i="44" s="1"/>
  <c r="J123" i="44" s="1"/>
  <c r="H122" i="44"/>
  <c r="I122" i="44" s="1"/>
  <c r="J122" i="44" s="1"/>
  <c r="H121" i="44"/>
  <c r="I121" i="44" s="1"/>
  <c r="J121" i="44" s="1"/>
  <c r="H120" i="44"/>
  <c r="I120" i="44" s="1"/>
  <c r="J120" i="44" s="1"/>
  <c r="H119" i="44"/>
  <c r="I119" i="44" s="1"/>
  <c r="J119" i="44" s="1"/>
  <c r="H118" i="44"/>
  <c r="I118" i="44" s="1"/>
  <c r="J118" i="44" s="1"/>
  <c r="H117" i="44"/>
  <c r="I117" i="44" s="1"/>
  <c r="J117" i="44" s="1"/>
  <c r="H116" i="44"/>
  <c r="I116" i="44" s="1"/>
  <c r="J116" i="44" s="1"/>
  <c r="H115" i="44"/>
  <c r="I115" i="44" s="1"/>
  <c r="J115" i="44" s="1"/>
  <c r="H114" i="44"/>
  <c r="I114" i="44" s="1"/>
  <c r="J114" i="44" s="1"/>
  <c r="H111" i="44"/>
  <c r="I111" i="44" s="1"/>
  <c r="J111" i="44" s="1"/>
  <c r="H110" i="44"/>
  <c r="I110" i="44" s="1"/>
  <c r="J110" i="44" s="1"/>
  <c r="H109" i="44"/>
  <c r="I109" i="44" s="1"/>
  <c r="J109" i="44" s="1"/>
  <c r="H108" i="44"/>
  <c r="I108" i="44" s="1"/>
  <c r="J108" i="44" s="1"/>
  <c r="H107" i="44"/>
  <c r="I107" i="44" s="1"/>
  <c r="J107" i="44" s="1"/>
  <c r="H106" i="44"/>
  <c r="I106" i="44" s="1"/>
  <c r="J106" i="44" s="1"/>
  <c r="H105" i="44"/>
  <c r="I105" i="44" s="1"/>
  <c r="J105" i="44" s="1"/>
  <c r="H104" i="44"/>
  <c r="I104" i="44" s="1"/>
  <c r="J104" i="44" s="1"/>
  <c r="H103" i="44"/>
  <c r="I103" i="44" s="1"/>
  <c r="J103" i="44" s="1"/>
  <c r="H102" i="44"/>
  <c r="I102" i="44" s="1"/>
  <c r="J102" i="44" s="1"/>
  <c r="H101" i="44"/>
  <c r="I101" i="44" s="1"/>
  <c r="J101" i="44" s="1"/>
  <c r="H100" i="44"/>
  <c r="I100" i="44" s="1"/>
  <c r="J100" i="44" s="1"/>
  <c r="H99" i="44"/>
  <c r="I99" i="44" s="1"/>
  <c r="J99" i="44" s="1"/>
  <c r="H98" i="44"/>
  <c r="I98" i="44" s="1"/>
  <c r="J98" i="44" s="1"/>
  <c r="H97" i="44"/>
  <c r="I97" i="44" s="1"/>
  <c r="J97" i="44" s="1"/>
  <c r="H96" i="44"/>
  <c r="I96" i="44" s="1"/>
  <c r="J96" i="44" s="1"/>
  <c r="H95" i="44"/>
  <c r="I95" i="44" s="1"/>
  <c r="J95" i="44" s="1"/>
  <c r="H94" i="44"/>
  <c r="I94" i="44" s="1"/>
  <c r="J94" i="44" s="1"/>
  <c r="H93" i="44"/>
  <c r="I93" i="44" s="1"/>
  <c r="J93" i="44" s="1"/>
  <c r="H92" i="44"/>
  <c r="I92" i="44" s="1"/>
  <c r="J92" i="44" s="1"/>
  <c r="H91" i="44"/>
  <c r="I91" i="44" s="1"/>
  <c r="J91" i="44" s="1"/>
  <c r="H90" i="44"/>
  <c r="I90" i="44" s="1"/>
  <c r="J90" i="44" s="1"/>
  <c r="H89" i="44"/>
  <c r="I89" i="44" s="1"/>
  <c r="J89" i="44" s="1"/>
  <c r="H88" i="44"/>
  <c r="I88" i="44" s="1"/>
  <c r="J88" i="44" s="1"/>
  <c r="H87" i="44"/>
  <c r="I87" i="44" s="1"/>
  <c r="J87" i="44" s="1"/>
  <c r="H86" i="44"/>
  <c r="I86" i="44" s="1"/>
  <c r="J86" i="44" s="1"/>
  <c r="H85" i="44"/>
  <c r="I85" i="44" s="1"/>
  <c r="J85" i="44" s="1"/>
  <c r="H84" i="44"/>
  <c r="I84" i="44" s="1"/>
  <c r="J84" i="44" s="1"/>
  <c r="H83" i="44"/>
  <c r="I83" i="44" s="1"/>
  <c r="J83" i="44" s="1"/>
  <c r="H82" i="44"/>
  <c r="I82" i="44" s="1"/>
  <c r="J82" i="44" s="1"/>
  <c r="H81" i="44"/>
  <c r="I81" i="44" s="1"/>
  <c r="J81" i="44" s="1"/>
  <c r="H80" i="44"/>
  <c r="I80" i="44" s="1"/>
  <c r="J80" i="44" s="1"/>
  <c r="H79" i="44"/>
  <c r="I79" i="44" s="1"/>
  <c r="J79" i="44" s="1"/>
  <c r="H78" i="44"/>
  <c r="I78" i="44" s="1"/>
  <c r="J78" i="44" s="1"/>
  <c r="H77" i="44"/>
  <c r="I77" i="44" s="1"/>
  <c r="J77" i="44" s="1"/>
  <c r="H76" i="44"/>
  <c r="I76" i="44" s="1"/>
  <c r="J76" i="44" s="1"/>
  <c r="H75" i="44"/>
  <c r="I75" i="44" s="1"/>
  <c r="J75" i="44" s="1"/>
  <c r="H74" i="44"/>
  <c r="I74" i="44" s="1"/>
  <c r="J74" i="44" s="1"/>
  <c r="H73" i="44"/>
  <c r="I73" i="44" s="1"/>
  <c r="J73" i="44" s="1"/>
  <c r="H72" i="44"/>
  <c r="I72" i="44" s="1"/>
  <c r="J72" i="44" s="1"/>
  <c r="H71" i="44"/>
  <c r="I71" i="44" s="1"/>
  <c r="J71" i="44" s="1"/>
  <c r="H70" i="44"/>
  <c r="I70" i="44" s="1"/>
  <c r="J70" i="44" s="1"/>
  <c r="H69" i="44"/>
  <c r="I69" i="44" s="1"/>
  <c r="J69" i="44" s="1"/>
  <c r="H68" i="44"/>
  <c r="I68" i="44" s="1"/>
  <c r="J68" i="44" s="1"/>
  <c r="H67" i="44"/>
  <c r="I67" i="44" s="1"/>
  <c r="J67" i="44" s="1"/>
  <c r="H66" i="44"/>
  <c r="I66" i="44" s="1"/>
  <c r="J66" i="44" s="1"/>
  <c r="H65" i="44"/>
  <c r="I65" i="44" s="1"/>
  <c r="J65" i="44" s="1"/>
  <c r="H64" i="44"/>
  <c r="I64" i="44" s="1"/>
  <c r="J64" i="44" s="1"/>
  <c r="H63" i="44"/>
  <c r="I63" i="44" s="1"/>
  <c r="J63" i="44" s="1"/>
  <c r="H62" i="44"/>
  <c r="I62" i="44" s="1"/>
  <c r="J62" i="44" s="1"/>
  <c r="H59" i="44"/>
  <c r="I59" i="44" s="1"/>
  <c r="J59" i="44" s="1"/>
  <c r="H58" i="44"/>
  <c r="I58" i="44" s="1"/>
  <c r="J58" i="44" s="1"/>
  <c r="H57" i="44"/>
  <c r="I57" i="44" s="1"/>
  <c r="J57" i="44" s="1"/>
  <c r="H56" i="44"/>
  <c r="I56" i="44" s="1"/>
  <c r="J56" i="44" s="1"/>
  <c r="H55" i="44"/>
  <c r="I55" i="44" s="1"/>
  <c r="J55" i="44" s="1"/>
  <c r="H54" i="44"/>
  <c r="I54" i="44" s="1"/>
  <c r="J54" i="44" s="1"/>
  <c r="H53" i="44"/>
  <c r="I53" i="44" s="1"/>
  <c r="J53" i="44" s="1"/>
  <c r="H52" i="44"/>
  <c r="I52" i="44" s="1"/>
  <c r="J52" i="44" s="1"/>
  <c r="H51" i="44"/>
  <c r="I51" i="44" s="1"/>
  <c r="J51" i="44" s="1"/>
  <c r="H50" i="44"/>
  <c r="I50" i="44" s="1"/>
  <c r="J50" i="44" s="1"/>
  <c r="H49" i="44"/>
  <c r="I49" i="44" s="1"/>
  <c r="J49" i="44" s="1"/>
  <c r="H48" i="44"/>
  <c r="I48" i="44" s="1"/>
  <c r="J48" i="44" s="1"/>
  <c r="H47" i="44"/>
  <c r="I47" i="44" s="1"/>
  <c r="J47" i="44" s="1"/>
  <c r="H46" i="44"/>
  <c r="I46" i="44" s="1"/>
  <c r="J46" i="44" s="1"/>
  <c r="H45" i="44"/>
  <c r="I45" i="44" s="1"/>
  <c r="J45" i="44" s="1"/>
  <c r="H44" i="44"/>
  <c r="I44" i="44" s="1"/>
  <c r="J44" i="44" s="1"/>
  <c r="H43" i="44"/>
  <c r="I43" i="44" s="1"/>
  <c r="J43" i="44" s="1"/>
  <c r="H42" i="44"/>
  <c r="I42" i="44" s="1"/>
  <c r="J42" i="44" s="1"/>
  <c r="H41" i="44"/>
  <c r="I41" i="44" s="1"/>
  <c r="J41" i="44" s="1"/>
  <c r="H40" i="44"/>
  <c r="I40" i="44" s="1"/>
  <c r="J40" i="44" s="1"/>
  <c r="H39" i="44"/>
  <c r="I39" i="44" s="1"/>
  <c r="J39" i="44" s="1"/>
  <c r="H38" i="44"/>
  <c r="I38" i="44" s="1"/>
  <c r="J38" i="44" s="1"/>
  <c r="H37" i="44"/>
  <c r="I37" i="44" s="1"/>
  <c r="J37" i="44" s="1"/>
  <c r="H36" i="44"/>
  <c r="I36" i="44" s="1"/>
  <c r="J36" i="44" s="1"/>
  <c r="H35" i="44"/>
  <c r="I35" i="44" s="1"/>
  <c r="J35" i="44" s="1"/>
  <c r="H34" i="44"/>
  <c r="I34" i="44" s="1"/>
  <c r="J34" i="44" s="1"/>
  <c r="H33" i="44"/>
  <c r="I33" i="44" s="1"/>
  <c r="J33" i="44" s="1"/>
  <c r="H32" i="44"/>
  <c r="I32" i="44" s="1"/>
  <c r="J32" i="44" s="1"/>
  <c r="H31" i="44"/>
  <c r="I31" i="44" s="1"/>
  <c r="J31" i="44" s="1"/>
  <c r="H30" i="44"/>
  <c r="I30" i="44" s="1"/>
  <c r="J30" i="44" s="1"/>
  <c r="H29" i="44"/>
  <c r="I29" i="44" s="1"/>
  <c r="J29" i="44" s="1"/>
  <c r="H28" i="44"/>
  <c r="I28" i="44" s="1"/>
  <c r="J28" i="44" s="1"/>
  <c r="H27" i="44"/>
  <c r="I27" i="44" s="1"/>
  <c r="J27" i="44" s="1"/>
  <c r="H26" i="44"/>
  <c r="I26" i="44" s="1"/>
  <c r="J26" i="44" s="1"/>
  <c r="H25" i="44"/>
  <c r="I25" i="44" s="1"/>
  <c r="J25" i="44" s="1"/>
  <c r="H24" i="44"/>
  <c r="I24" i="44" s="1"/>
  <c r="J24" i="44" s="1"/>
  <c r="H23" i="44"/>
  <c r="I23" i="44" s="1"/>
  <c r="J23" i="44" s="1"/>
  <c r="H22" i="44"/>
  <c r="I22" i="44" s="1"/>
  <c r="J22" i="44" s="1"/>
  <c r="H21" i="44"/>
  <c r="I21" i="44" s="1"/>
  <c r="J21" i="44" s="1"/>
  <c r="H20" i="44"/>
  <c r="I20" i="44" s="1"/>
  <c r="J20" i="44" s="1"/>
  <c r="H19" i="44"/>
  <c r="I19" i="44" s="1"/>
  <c r="J19" i="44" s="1"/>
  <c r="H18" i="44"/>
  <c r="I18" i="44" s="1"/>
  <c r="J18" i="44" s="1"/>
  <c r="H17" i="44"/>
  <c r="I17" i="44" s="1"/>
  <c r="J17" i="44" s="1"/>
  <c r="H16" i="44"/>
  <c r="I16" i="44" s="1"/>
  <c r="J16" i="44" s="1"/>
  <c r="H15" i="44"/>
  <c r="I15" i="44" s="1"/>
  <c r="J15" i="44" s="1"/>
  <c r="H14" i="44"/>
  <c r="I14" i="44" s="1"/>
  <c r="J14" i="44" s="1"/>
  <c r="H13" i="44"/>
  <c r="I13" i="44" s="1"/>
  <c r="J13" i="44" s="1"/>
  <c r="H12" i="44"/>
  <c r="I12" i="44" s="1"/>
  <c r="J12" i="44" s="1"/>
  <c r="H11" i="44"/>
  <c r="I11" i="44" s="1"/>
  <c r="J11" i="44" s="1"/>
  <c r="N92" i="47" l="1"/>
  <c r="C6" i="43" s="1"/>
  <c r="I866" i="46"/>
  <c r="J866" i="46" s="1"/>
  <c r="I865" i="46"/>
  <c r="J865" i="46" s="1"/>
  <c r="I864" i="46"/>
  <c r="J864" i="46" s="1"/>
  <c r="I863" i="46"/>
  <c r="J863" i="46" s="1"/>
  <c r="I862" i="46"/>
  <c r="J862" i="46" s="1"/>
  <c r="I858" i="46"/>
  <c r="H854" i="46"/>
  <c r="I854" i="46" s="1"/>
  <c r="G854" i="46"/>
  <c r="H853" i="46"/>
  <c r="I853" i="46" s="1"/>
  <c r="G853" i="46"/>
  <c r="H852" i="46"/>
  <c r="I852" i="46" s="1"/>
  <c r="G852" i="46"/>
  <c r="H851" i="46"/>
  <c r="I851" i="46" s="1"/>
  <c r="G851" i="46"/>
  <c r="H850" i="46"/>
  <c r="I850" i="46" s="1"/>
  <c r="J850" i="46" s="1"/>
  <c r="H846" i="46"/>
  <c r="I846" i="46" s="1"/>
  <c r="J846" i="46" s="1"/>
  <c r="H845" i="46"/>
  <c r="I845" i="46" s="1"/>
  <c r="J845" i="46" s="1"/>
  <c r="H844" i="46"/>
  <c r="I844" i="46" s="1"/>
  <c r="J844" i="46" s="1"/>
  <c r="H843" i="46"/>
  <c r="I843" i="46" s="1"/>
  <c r="J843" i="46" s="1"/>
  <c r="H842" i="46"/>
  <c r="I842" i="46" s="1"/>
  <c r="J842" i="46" s="1"/>
  <c r="H841" i="46"/>
  <c r="I841" i="46" s="1"/>
  <c r="J841" i="46" s="1"/>
  <c r="H840" i="46"/>
  <c r="I840" i="46" s="1"/>
  <c r="J840" i="46" s="1"/>
  <c r="H839" i="46"/>
  <c r="I839" i="46" s="1"/>
  <c r="J839" i="46" s="1"/>
  <c r="H838" i="46"/>
  <c r="I838" i="46" s="1"/>
  <c r="J838" i="46" s="1"/>
  <c r="H837" i="46"/>
  <c r="I837" i="46" s="1"/>
  <c r="J837" i="46" s="1"/>
  <c r="H833" i="46"/>
  <c r="I833" i="46" s="1"/>
  <c r="H831" i="46"/>
  <c r="I831" i="46" s="1"/>
  <c r="G831" i="46"/>
  <c r="G833" i="46" s="1"/>
  <c r="H829" i="46"/>
  <c r="I829" i="46" s="1"/>
  <c r="J829" i="46" s="1"/>
  <c r="H828" i="46"/>
  <c r="I828" i="46" s="1"/>
  <c r="J828" i="46" s="1"/>
  <c r="H827" i="46"/>
  <c r="I827" i="46" s="1"/>
  <c r="J827" i="46" s="1"/>
  <c r="H826" i="46"/>
  <c r="I826" i="46" s="1"/>
  <c r="J826" i="46" s="1"/>
  <c r="H825" i="46"/>
  <c r="I825" i="46" s="1"/>
  <c r="J825" i="46" s="1"/>
  <c r="H824" i="46"/>
  <c r="I824" i="46" s="1"/>
  <c r="J824" i="46" s="1"/>
  <c r="H823" i="46"/>
  <c r="I823" i="46" s="1"/>
  <c r="J823" i="46" s="1"/>
  <c r="H822" i="46"/>
  <c r="I822" i="46" s="1"/>
  <c r="J822" i="46" s="1"/>
  <c r="H821" i="46"/>
  <c r="I821" i="46" s="1"/>
  <c r="J821" i="46" s="1"/>
  <c r="H820" i="46"/>
  <c r="I820" i="46" s="1"/>
  <c r="J820" i="46" s="1"/>
  <c r="H819" i="46"/>
  <c r="I819" i="46" s="1"/>
  <c r="J819" i="46" s="1"/>
  <c r="H818" i="46"/>
  <c r="I818" i="46" s="1"/>
  <c r="J818" i="46" s="1"/>
  <c r="H817" i="46"/>
  <c r="I817" i="46" s="1"/>
  <c r="J817" i="46" s="1"/>
  <c r="H816" i="46"/>
  <c r="I816" i="46" s="1"/>
  <c r="J816" i="46" s="1"/>
  <c r="H815" i="46"/>
  <c r="I815" i="46" s="1"/>
  <c r="J815" i="46" s="1"/>
  <c r="H814" i="46"/>
  <c r="I814" i="46" s="1"/>
  <c r="J814" i="46" s="1"/>
  <c r="H813" i="46"/>
  <c r="I813" i="46" s="1"/>
  <c r="J813" i="46" s="1"/>
  <c r="H812" i="46"/>
  <c r="I812" i="46" s="1"/>
  <c r="J812" i="46" s="1"/>
  <c r="H811" i="46"/>
  <c r="I811" i="46" s="1"/>
  <c r="J811" i="46" s="1"/>
  <c r="H809" i="46"/>
  <c r="I809" i="46" s="1"/>
  <c r="J809" i="46" s="1"/>
  <c r="H808" i="46"/>
  <c r="I808" i="46" s="1"/>
  <c r="J808" i="46" s="1"/>
  <c r="H807" i="46"/>
  <c r="I807" i="46" s="1"/>
  <c r="J807" i="46" s="1"/>
  <c r="H806" i="46"/>
  <c r="I806" i="46" s="1"/>
  <c r="J806" i="46" s="1"/>
  <c r="H805" i="46"/>
  <c r="I805" i="46" s="1"/>
  <c r="J805" i="46" s="1"/>
  <c r="H804" i="46"/>
  <c r="I804" i="46" s="1"/>
  <c r="J804" i="46" s="1"/>
  <c r="H803" i="46"/>
  <c r="I803" i="46" s="1"/>
  <c r="J803" i="46" s="1"/>
  <c r="H802" i="46"/>
  <c r="I802" i="46" s="1"/>
  <c r="J802" i="46" s="1"/>
  <c r="H801" i="46"/>
  <c r="I801" i="46" s="1"/>
  <c r="J801" i="46" s="1"/>
  <c r="H800" i="46"/>
  <c r="I800" i="46" s="1"/>
  <c r="J800" i="46" s="1"/>
  <c r="H799" i="46"/>
  <c r="I799" i="46" s="1"/>
  <c r="J799" i="46" s="1"/>
  <c r="H798" i="46"/>
  <c r="I798" i="46" s="1"/>
  <c r="J798" i="46" s="1"/>
  <c r="H797" i="46"/>
  <c r="I797" i="46" s="1"/>
  <c r="J797" i="46" s="1"/>
  <c r="H796" i="46"/>
  <c r="I796" i="46" s="1"/>
  <c r="J796" i="46" s="1"/>
  <c r="H795" i="46"/>
  <c r="I795" i="46" s="1"/>
  <c r="J795" i="46" s="1"/>
  <c r="H794" i="46"/>
  <c r="I794" i="46" s="1"/>
  <c r="J794" i="46" s="1"/>
  <c r="H793" i="46"/>
  <c r="I793" i="46" s="1"/>
  <c r="J793" i="46" s="1"/>
  <c r="H792" i="46"/>
  <c r="I792" i="46" s="1"/>
  <c r="J792" i="46" s="1"/>
  <c r="H791" i="46"/>
  <c r="I791" i="46" s="1"/>
  <c r="J791" i="46" s="1"/>
  <c r="H790" i="46"/>
  <c r="I790" i="46" s="1"/>
  <c r="J790" i="46" s="1"/>
  <c r="H789" i="46"/>
  <c r="I789" i="46" s="1"/>
  <c r="J789" i="46" s="1"/>
  <c r="H785" i="46"/>
  <c r="I785" i="46" s="1"/>
  <c r="J785" i="46" s="1"/>
  <c r="H784" i="46"/>
  <c r="I784" i="46" s="1"/>
  <c r="G784" i="46"/>
  <c r="H783" i="46"/>
  <c r="I783" i="46" s="1"/>
  <c r="G783" i="46"/>
  <c r="H782" i="46"/>
  <c r="I782" i="46" s="1"/>
  <c r="J782" i="46" s="1"/>
  <c r="H781" i="46"/>
  <c r="I781" i="46" s="1"/>
  <c r="H780" i="46"/>
  <c r="I780" i="46" s="1"/>
  <c r="G780" i="46"/>
  <c r="G781" i="46" s="1"/>
  <c r="H779" i="46"/>
  <c r="I779" i="46" s="1"/>
  <c r="G779" i="46"/>
  <c r="H778" i="46"/>
  <c r="I778" i="46" s="1"/>
  <c r="G778" i="46"/>
  <c r="H777" i="46"/>
  <c r="I777" i="46" s="1"/>
  <c r="J777" i="46" s="1"/>
  <c r="H776" i="46"/>
  <c r="I776" i="46" s="1"/>
  <c r="J776" i="46" s="1"/>
  <c r="H775" i="46"/>
  <c r="I775" i="46" s="1"/>
  <c r="J775" i="46" s="1"/>
  <c r="H774" i="46"/>
  <c r="I774" i="46" s="1"/>
  <c r="J774" i="46" s="1"/>
  <c r="H773" i="46"/>
  <c r="I773" i="46" s="1"/>
  <c r="G773" i="46"/>
  <c r="H772" i="46"/>
  <c r="I772" i="46" s="1"/>
  <c r="J772" i="46" s="1"/>
  <c r="G770" i="46"/>
  <c r="G858" i="46" s="1"/>
  <c r="H767" i="46"/>
  <c r="I767" i="46" s="1"/>
  <c r="J767" i="46" s="1"/>
  <c r="H766" i="46"/>
  <c r="I766" i="46" s="1"/>
  <c r="J766" i="46" s="1"/>
  <c r="H765" i="46"/>
  <c r="I765" i="46" s="1"/>
  <c r="J765" i="46" s="1"/>
  <c r="H764" i="46"/>
  <c r="I764" i="46" s="1"/>
  <c r="J764" i="46" s="1"/>
  <c r="H763" i="46"/>
  <c r="I763" i="46" s="1"/>
  <c r="J763" i="46" s="1"/>
  <c r="H762" i="46"/>
  <c r="I762" i="46" s="1"/>
  <c r="J762" i="46" s="1"/>
  <c r="H761" i="46"/>
  <c r="I761" i="46" s="1"/>
  <c r="J761" i="46" s="1"/>
  <c r="H760" i="46"/>
  <c r="I760" i="46" s="1"/>
  <c r="J760" i="46" s="1"/>
  <c r="I190" i="45"/>
  <c r="J190" i="45" s="1"/>
  <c r="I189" i="45"/>
  <c r="J189" i="45" s="1"/>
  <c r="I188" i="45"/>
  <c r="J188" i="45" s="1"/>
  <c r="I187" i="45"/>
  <c r="J187" i="45" s="1"/>
  <c r="I186" i="45"/>
  <c r="J186" i="45" s="1"/>
  <c r="I182" i="45"/>
  <c r="H178" i="45"/>
  <c r="I178" i="45" s="1"/>
  <c r="G178" i="45"/>
  <c r="H177" i="45"/>
  <c r="I177" i="45" s="1"/>
  <c r="G177" i="45"/>
  <c r="H176" i="45"/>
  <c r="I176" i="45" s="1"/>
  <c r="G176" i="45"/>
  <c r="H175" i="45"/>
  <c r="I175" i="45" s="1"/>
  <c r="G175" i="45"/>
  <c r="H174" i="45"/>
  <c r="I174" i="45" s="1"/>
  <c r="J174" i="45" s="1"/>
  <c r="H167" i="45"/>
  <c r="I167" i="45" s="1"/>
  <c r="H165" i="45"/>
  <c r="I165" i="45" s="1"/>
  <c r="H163" i="45"/>
  <c r="I163" i="45" s="1"/>
  <c r="J163" i="45" s="1"/>
  <c r="H162" i="45"/>
  <c r="I162" i="45" s="1"/>
  <c r="J162" i="45" s="1"/>
  <c r="H161" i="45"/>
  <c r="I161" i="45" s="1"/>
  <c r="J161" i="45" s="1"/>
  <c r="H160" i="45"/>
  <c r="I160" i="45" s="1"/>
  <c r="J160" i="45" s="1"/>
  <c r="H159" i="45"/>
  <c r="I159" i="45" s="1"/>
  <c r="J159" i="45" s="1"/>
  <c r="H158" i="45"/>
  <c r="I158" i="45" s="1"/>
  <c r="J158" i="45" s="1"/>
  <c r="H157" i="45"/>
  <c r="I157" i="45" s="1"/>
  <c r="J157" i="45" s="1"/>
  <c r="H156" i="45"/>
  <c r="I156" i="45" s="1"/>
  <c r="J156" i="45" s="1"/>
  <c r="H155" i="45"/>
  <c r="I155" i="45" s="1"/>
  <c r="J155" i="45" s="1"/>
  <c r="H154" i="45"/>
  <c r="I154" i="45" s="1"/>
  <c r="J154" i="45" s="1"/>
  <c r="H153" i="45"/>
  <c r="I153" i="45" s="1"/>
  <c r="J153" i="45" s="1"/>
  <c r="H152" i="45"/>
  <c r="I152" i="45" s="1"/>
  <c r="J152" i="45" s="1"/>
  <c r="H151" i="45"/>
  <c r="I151" i="45" s="1"/>
  <c r="J151" i="45" s="1"/>
  <c r="H150" i="45"/>
  <c r="I150" i="45" s="1"/>
  <c r="J150" i="45" s="1"/>
  <c r="H149" i="45"/>
  <c r="I149" i="45" s="1"/>
  <c r="J149" i="45" s="1"/>
  <c r="H148" i="45"/>
  <c r="I148" i="45" s="1"/>
  <c r="J148" i="45" s="1"/>
  <c r="H147" i="45"/>
  <c r="I147" i="45" s="1"/>
  <c r="J147" i="45" s="1"/>
  <c r="H146" i="45"/>
  <c r="I146" i="45" s="1"/>
  <c r="J146" i="45" s="1"/>
  <c r="H145" i="45"/>
  <c r="I145" i="45" s="1"/>
  <c r="J145" i="45" s="1"/>
  <c r="H141" i="45"/>
  <c r="I141" i="45" s="1"/>
  <c r="J141" i="45" s="1"/>
  <c r="H140" i="45"/>
  <c r="I140" i="45" s="1"/>
  <c r="G140" i="45"/>
  <c r="H139" i="45"/>
  <c r="I139" i="45" s="1"/>
  <c r="J139" i="45" s="1"/>
  <c r="G139" i="45"/>
  <c r="H138" i="45"/>
  <c r="I138" i="45" s="1"/>
  <c r="J138" i="45" s="1"/>
  <c r="H137" i="45"/>
  <c r="I137" i="45" s="1"/>
  <c r="H136" i="45"/>
  <c r="I136" i="45" s="1"/>
  <c r="G136" i="45"/>
  <c r="G137" i="45" s="1"/>
  <c r="H135" i="45"/>
  <c r="I135" i="45" s="1"/>
  <c r="G135" i="45"/>
  <c r="H134" i="45"/>
  <c r="I134" i="45" s="1"/>
  <c r="G134" i="45"/>
  <c r="H133" i="45"/>
  <c r="I133" i="45" s="1"/>
  <c r="J133" i="45" s="1"/>
  <c r="H132" i="45"/>
  <c r="I132" i="45" s="1"/>
  <c r="J132" i="45" s="1"/>
  <c r="H131" i="45"/>
  <c r="I131" i="45" s="1"/>
  <c r="J131" i="45" s="1"/>
  <c r="H130" i="45"/>
  <c r="I130" i="45" s="1"/>
  <c r="J130" i="45" s="1"/>
  <c r="H129" i="45"/>
  <c r="I129" i="45" s="1"/>
  <c r="G129" i="45"/>
  <c r="H128" i="45"/>
  <c r="I128" i="45" s="1"/>
  <c r="J128" i="45" s="1"/>
  <c r="G126" i="45"/>
  <c r="G182" i="45" s="1"/>
  <c r="H123" i="45"/>
  <c r="I123" i="45" s="1"/>
  <c r="J123" i="45" s="1"/>
  <c r="H122" i="45"/>
  <c r="I122" i="45" s="1"/>
  <c r="J122" i="45" s="1"/>
  <c r="H121" i="45"/>
  <c r="I121" i="45" s="1"/>
  <c r="J121" i="45" s="1"/>
  <c r="H120" i="45"/>
  <c r="I120" i="45" s="1"/>
  <c r="J120" i="45" s="1"/>
  <c r="H119" i="45"/>
  <c r="I119" i="45" s="1"/>
  <c r="J119" i="45" s="1"/>
  <c r="H118" i="45"/>
  <c r="I118" i="45" s="1"/>
  <c r="J118" i="45" s="1"/>
  <c r="H117" i="45"/>
  <c r="I117" i="45" s="1"/>
  <c r="J117" i="45" s="1"/>
  <c r="H116" i="45"/>
  <c r="I116" i="45" s="1"/>
  <c r="J116" i="45" s="1"/>
  <c r="I595" i="44"/>
  <c r="J595" i="44" s="1"/>
  <c r="I594" i="44"/>
  <c r="J594" i="44" s="1"/>
  <c r="I593" i="44"/>
  <c r="J593" i="44" s="1"/>
  <c r="I592" i="44"/>
  <c r="J592" i="44" s="1"/>
  <c r="I591" i="44"/>
  <c r="J591" i="44" s="1"/>
  <c r="I587" i="44"/>
  <c r="J587" i="44" s="1"/>
  <c r="H583" i="44"/>
  <c r="I583" i="44" s="1"/>
  <c r="G583" i="44"/>
  <c r="H582" i="44"/>
  <c r="I582" i="44" s="1"/>
  <c r="G582" i="44"/>
  <c r="H581" i="44"/>
  <c r="I581" i="44" s="1"/>
  <c r="G581" i="44"/>
  <c r="H580" i="44"/>
  <c r="I580" i="44" s="1"/>
  <c r="G580" i="44"/>
  <c r="H579" i="44"/>
  <c r="I579" i="44" s="1"/>
  <c r="J579" i="44" s="1"/>
  <c r="H575" i="44"/>
  <c r="I575" i="44" s="1"/>
  <c r="J575" i="44" s="1"/>
  <c r="H574" i="44"/>
  <c r="I574" i="44" s="1"/>
  <c r="J574" i="44" s="1"/>
  <c r="H573" i="44"/>
  <c r="I573" i="44" s="1"/>
  <c r="J573" i="44" s="1"/>
  <c r="H572" i="44"/>
  <c r="I572" i="44" s="1"/>
  <c r="J572" i="44" s="1"/>
  <c r="H571" i="44"/>
  <c r="I571" i="44" s="1"/>
  <c r="J571" i="44" s="1"/>
  <c r="H570" i="44"/>
  <c r="I570" i="44" s="1"/>
  <c r="J570" i="44" s="1"/>
  <c r="H569" i="44"/>
  <c r="I569" i="44" s="1"/>
  <c r="J569" i="44" s="1"/>
  <c r="H568" i="44"/>
  <c r="I568" i="44" s="1"/>
  <c r="J568" i="44" s="1"/>
  <c r="H567" i="44"/>
  <c r="I567" i="44" s="1"/>
  <c r="J567" i="44" s="1"/>
  <c r="H566" i="44"/>
  <c r="I566" i="44" s="1"/>
  <c r="J566" i="44" s="1"/>
  <c r="H562" i="44"/>
  <c r="I562" i="44" s="1"/>
  <c r="H560" i="44"/>
  <c r="I560" i="44" s="1"/>
  <c r="G560" i="44"/>
  <c r="G562" i="44" s="1"/>
  <c r="H558" i="44"/>
  <c r="I558" i="44" s="1"/>
  <c r="J558" i="44" s="1"/>
  <c r="H557" i="44"/>
  <c r="I557" i="44" s="1"/>
  <c r="J557" i="44" s="1"/>
  <c r="H556" i="44"/>
  <c r="I556" i="44" s="1"/>
  <c r="J556" i="44" s="1"/>
  <c r="H555" i="44"/>
  <c r="I555" i="44" s="1"/>
  <c r="J555" i="44" s="1"/>
  <c r="H554" i="44"/>
  <c r="I554" i="44" s="1"/>
  <c r="J554" i="44" s="1"/>
  <c r="H553" i="44"/>
  <c r="I553" i="44" s="1"/>
  <c r="J553" i="44" s="1"/>
  <c r="H552" i="44"/>
  <c r="I552" i="44" s="1"/>
  <c r="J552" i="44" s="1"/>
  <c r="H551" i="44"/>
  <c r="I551" i="44" s="1"/>
  <c r="J551" i="44" s="1"/>
  <c r="H550" i="44"/>
  <c r="I550" i="44" s="1"/>
  <c r="J550" i="44" s="1"/>
  <c r="H549" i="44"/>
  <c r="I549" i="44" s="1"/>
  <c r="J549" i="44" s="1"/>
  <c r="H548" i="44"/>
  <c r="I548" i="44" s="1"/>
  <c r="J548" i="44" s="1"/>
  <c r="H547" i="44"/>
  <c r="I547" i="44" s="1"/>
  <c r="J547" i="44" s="1"/>
  <c r="H546" i="44"/>
  <c r="I546" i="44" s="1"/>
  <c r="J546" i="44" s="1"/>
  <c r="H545" i="44"/>
  <c r="I545" i="44" s="1"/>
  <c r="J545" i="44" s="1"/>
  <c r="H544" i="44"/>
  <c r="I544" i="44" s="1"/>
  <c r="J544" i="44" s="1"/>
  <c r="H543" i="44"/>
  <c r="I543" i="44" s="1"/>
  <c r="J543" i="44" s="1"/>
  <c r="H542" i="44"/>
  <c r="I542" i="44" s="1"/>
  <c r="J542" i="44" s="1"/>
  <c r="H541" i="44"/>
  <c r="I541" i="44" s="1"/>
  <c r="J541" i="44" s="1"/>
  <c r="H540" i="44"/>
  <c r="I540" i="44" s="1"/>
  <c r="J540" i="44" s="1"/>
  <c r="H538" i="44"/>
  <c r="I538" i="44" s="1"/>
  <c r="J538" i="44" s="1"/>
  <c r="H537" i="44"/>
  <c r="I537" i="44" s="1"/>
  <c r="J537" i="44" s="1"/>
  <c r="H536" i="44"/>
  <c r="I536" i="44" s="1"/>
  <c r="J536" i="44" s="1"/>
  <c r="H535" i="44"/>
  <c r="I535" i="44" s="1"/>
  <c r="J535" i="44" s="1"/>
  <c r="H534" i="44"/>
  <c r="I534" i="44" s="1"/>
  <c r="J534" i="44" s="1"/>
  <c r="H533" i="44"/>
  <c r="I533" i="44" s="1"/>
  <c r="J533" i="44" s="1"/>
  <c r="H532" i="44"/>
  <c r="I532" i="44" s="1"/>
  <c r="J532" i="44" s="1"/>
  <c r="H531" i="44"/>
  <c r="I531" i="44" s="1"/>
  <c r="J531" i="44" s="1"/>
  <c r="H530" i="44"/>
  <c r="I530" i="44" s="1"/>
  <c r="J530" i="44" s="1"/>
  <c r="H529" i="44"/>
  <c r="I529" i="44" s="1"/>
  <c r="J529" i="44" s="1"/>
  <c r="H528" i="44"/>
  <c r="I528" i="44" s="1"/>
  <c r="J528" i="44" s="1"/>
  <c r="H527" i="44"/>
  <c r="I527" i="44" s="1"/>
  <c r="J527" i="44" s="1"/>
  <c r="H526" i="44"/>
  <c r="I526" i="44" s="1"/>
  <c r="J526" i="44" s="1"/>
  <c r="H525" i="44"/>
  <c r="I525" i="44" s="1"/>
  <c r="J525" i="44" s="1"/>
  <c r="H524" i="44"/>
  <c r="I524" i="44" s="1"/>
  <c r="J524" i="44" s="1"/>
  <c r="H523" i="44"/>
  <c r="I523" i="44" s="1"/>
  <c r="J523" i="44" s="1"/>
  <c r="H522" i="44"/>
  <c r="I522" i="44" s="1"/>
  <c r="J522" i="44" s="1"/>
  <c r="H521" i="44"/>
  <c r="I521" i="44" s="1"/>
  <c r="J521" i="44" s="1"/>
  <c r="H520" i="44"/>
  <c r="I520" i="44" s="1"/>
  <c r="J520" i="44" s="1"/>
  <c r="H519" i="44"/>
  <c r="I519" i="44" s="1"/>
  <c r="J519" i="44" s="1"/>
  <c r="H518" i="44"/>
  <c r="I518" i="44" s="1"/>
  <c r="J518" i="44" s="1"/>
  <c r="H514" i="44"/>
  <c r="I514" i="44" s="1"/>
  <c r="J514" i="44" s="1"/>
  <c r="H510" i="44"/>
  <c r="I510" i="44" s="1"/>
  <c r="G510" i="44"/>
  <c r="H509" i="44"/>
  <c r="I509" i="44" s="1"/>
  <c r="G509" i="44"/>
  <c r="H508" i="44"/>
  <c r="I508" i="44" s="1"/>
  <c r="J508" i="44" s="1"/>
  <c r="H507" i="44"/>
  <c r="I507" i="44" s="1"/>
  <c r="H506" i="44"/>
  <c r="I506" i="44" s="1"/>
  <c r="G506" i="44"/>
  <c r="G507" i="44" s="1"/>
  <c r="H505" i="44"/>
  <c r="I505" i="44" s="1"/>
  <c r="G505" i="44"/>
  <c r="H504" i="44"/>
  <c r="I504" i="44" s="1"/>
  <c r="G504" i="44"/>
  <c r="H503" i="44"/>
  <c r="I503" i="44" s="1"/>
  <c r="J503" i="44" s="1"/>
  <c r="H502" i="44"/>
  <c r="I502" i="44" s="1"/>
  <c r="J502" i="44" s="1"/>
  <c r="H501" i="44"/>
  <c r="I501" i="44" s="1"/>
  <c r="J501" i="44" s="1"/>
  <c r="H500" i="44"/>
  <c r="I500" i="44" s="1"/>
  <c r="J500" i="44" s="1"/>
  <c r="H499" i="44"/>
  <c r="I499" i="44" s="1"/>
  <c r="G499" i="44"/>
  <c r="H498" i="44"/>
  <c r="I498" i="44" s="1"/>
  <c r="J498" i="44" s="1"/>
  <c r="G496" i="44"/>
  <c r="H493" i="44"/>
  <c r="I493" i="44" s="1"/>
  <c r="J493" i="44" s="1"/>
  <c r="H492" i="44"/>
  <c r="I492" i="44" s="1"/>
  <c r="J492" i="44" s="1"/>
  <c r="H491" i="44"/>
  <c r="I491" i="44" s="1"/>
  <c r="J491" i="44" s="1"/>
  <c r="H490" i="44"/>
  <c r="I490" i="44" s="1"/>
  <c r="J490" i="44" s="1"/>
  <c r="H489" i="44"/>
  <c r="I489" i="44" s="1"/>
  <c r="J489" i="44" s="1"/>
  <c r="H488" i="44"/>
  <c r="I488" i="44" s="1"/>
  <c r="J488" i="44" s="1"/>
  <c r="H487" i="44"/>
  <c r="I487" i="44" s="1"/>
  <c r="J487" i="44" s="1"/>
  <c r="H486" i="44"/>
  <c r="I486" i="44" s="1"/>
  <c r="J486" i="44" s="1"/>
  <c r="J129" i="45" l="1"/>
  <c r="J135" i="45"/>
  <c r="J852" i="46"/>
  <c r="J858" i="46"/>
  <c r="J773" i="46"/>
  <c r="J783" i="46"/>
  <c r="J851" i="46"/>
  <c r="J853" i="46"/>
  <c r="J833" i="46"/>
  <c r="J784" i="46"/>
  <c r="J854" i="46"/>
  <c r="J134" i="45"/>
  <c r="J165" i="45"/>
  <c r="J167" i="45"/>
  <c r="J136" i="45"/>
  <c r="J182" i="45"/>
  <c r="J178" i="45"/>
  <c r="J177" i="45"/>
  <c r="J137" i="45"/>
  <c r="J581" i="44"/>
  <c r="J499" i="44"/>
  <c r="J504" i="44"/>
  <c r="J510" i="44"/>
  <c r="J583" i="44"/>
  <c r="J509" i="44"/>
  <c r="J580" i="44"/>
  <c r="J582" i="44"/>
  <c r="J562" i="44"/>
  <c r="J779" i="46"/>
  <c r="J781" i="46"/>
  <c r="J778" i="46"/>
  <c r="J780" i="46"/>
  <c r="J831" i="46"/>
  <c r="J140" i="45"/>
  <c r="J175" i="45"/>
  <c r="J176" i="45"/>
  <c r="J505" i="44"/>
  <c r="J507" i="44"/>
  <c r="J506" i="44"/>
  <c r="J560" i="44"/>
  <c r="I5" i="46" l="1"/>
  <c r="B20" i="43" s="1"/>
  <c r="D20" i="43" s="1"/>
  <c r="I5" i="45"/>
  <c r="I5" i="44"/>
  <c r="H218" i="42"/>
  <c r="I218" i="42" s="1"/>
  <c r="J218" i="42" s="1"/>
  <c r="H217" i="42"/>
  <c r="I217" i="42" s="1"/>
  <c r="J217" i="42" s="1"/>
  <c r="H216" i="42"/>
  <c r="I216" i="42" s="1"/>
  <c r="J216" i="42" s="1"/>
  <c r="H215" i="42"/>
  <c r="I215" i="42" s="1"/>
  <c r="J215" i="42" s="1"/>
  <c r="H214" i="42"/>
  <c r="I214" i="42" s="1"/>
  <c r="J214" i="42" s="1"/>
  <c r="H213" i="42"/>
  <c r="I213" i="42" s="1"/>
  <c r="J213" i="42" s="1"/>
  <c r="H212" i="42"/>
  <c r="I212" i="42" s="1"/>
  <c r="J212" i="42" s="1"/>
  <c r="H211" i="42"/>
  <c r="I211" i="42" s="1"/>
  <c r="J211" i="42" s="1"/>
  <c r="H210" i="42"/>
  <c r="I210" i="42" s="1"/>
  <c r="J210" i="42" s="1"/>
  <c r="H209" i="42"/>
  <c r="I209" i="42" s="1"/>
  <c r="J209" i="42" s="1"/>
  <c r="H208" i="42"/>
  <c r="I208" i="42" s="1"/>
  <c r="J208" i="42" s="1"/>
  <c r="H204" i="42"/>
  <c r="I204" i="42" s="1"/>
  <c r="J204" i="42" s="1"/>
  <c r="H203" i="42"/>
  <c r="I203" i="42" s="1"/>
  <c r="J203" i="42" s="1"/>
  <c r="H202" i="42"/>
  <c r="I202" i="42" s="1"/>
  <c r="J202" i="42" s="1"/>
  <c r="H201" i="42"/>
  <c r="I201" i="42" s="1"/>
  <c r="J201" i="42" s="1"/>
  <c r="H200" i="42"/>
  <c r="I200" i="42" s="1"/>
  <c r="J200" i="42" s="1"/>
  <c r="H199" i="42"/>
  <c r="I199" i="42" s="1"/>
  <c r="J199" i="42" s="1"/>
  <c r="H198" i="42"/>
  <c r="I198" i="42" s="1"/>
  <c r="J198" i="42" s="1"/>
  <c r="H197" i="42"/>
  <c r="I197" i="42" s="1"/>
  <c r="J197" i="42" s="1"/>
  <c r="H196" i="42"/>
  <c r="I196" i="42" s="1"/>
  <c r="J196" i="42" s="1"/>
  <c r="H195" i="42"/>
  <c r="I195" i="42" s="1"/>
  <c r="J195" i="42" s="1"/>
  <c r="H194" i="42"/>
  <c r="I194" i="42" s="1"/>
  <c r="J194" i="42" s="1"/>
  <c r="H193" i="42"/>
  <c r="I193" i="42" s="1"/>
  <c r="J193" i="42" s="1"/>
  <c r="H192" i="42"/>
  <c r="I192" i="42" s="1"/>
  <c r="J192" i="42" s="1"/>
  <c r="H191" i="42"/>
  <c r="I191" i="42" s="1"/>
  <c r="J191" i="42" s="1"/>
  <c r="H190" i="42"/>
  <c r="I190" i="42" s="1"/>
  <c r="J190" i="42" s="1"/>
  <c r="H189" i="42"/>
  <c r="I189" i="42" s="1"/>
  <c r="J189" i="42" s="1"/>
  <c r="H188" i="42"/>
  <c r="I188" i="42" s="1"/>
  <c r="J188" i="42" s="1"/>
  <c r="H187" i="42"/>
  <c r="I187" i="42" s="1"/>
  <c r="J187" i="42" s="1"/>
  <c r="H186" i="42"/>
  <c r="I186" i="42" s="1"/>
  <c r="J186" i="42" s="1"/>
  <c r="H185" i="42"/>
  <c r="I185" i="42" s="1"/>
  <c r="J185" i="42" s="1"/>
  <c r="H184" i="42"/>
  <c r="I184" i="42" s="1"/>
  <c r="J184" i="42" s="1"/>
  <c r="H183" i="42"/>
  <c r="I183" i="42" s="1"/>
  <c r="J183" i="42" s="1"/>
  <c r="H182" i="42"/>
  <c r="I182" i="42" s="1"/>
  <c r="J182" i="42" s="1"/>
  <c r="H181" i="42"/>
  <c r="I181" i="42" s="1"/>
  <c r="J181" i="42" s="1"/>
  <c r="H180" i="42"/>
  <c r="I180" i="42" s="1"/>
  <c r="J180" i="42" s="1"/>
  <c r="H179" i="42"/>
  <c r="I179" i="42" s="1"/>
  <c r="J179" i="42" s="1"/>
  <c r="H178" i="42"/>
  <c r="I178" i="42" s="1"/>
  <c r="J178" i="42" s="1"/>
  <c r="H177" i="42"/>
  <c r="I177" i="42" s="1"/>
  <c r="J177" i="42" s="1"/>
  <c r="H176" i="42"/>
  <c r="I176" i="42" s="1"/>
  <c r="J176" i="42" s="1"/>
  <c r="H175" i="42"/>
  <c r="I175" i="42" s="1"/>
  <c r="J175" i="42" s="1"/>
  <c r="H174" i="42"/>
  <c r="I174" i="42" s="1"/>
  <c r="J174" i="42" s="1"/>
  <c r="H173" i="42"/>
  <c r="I173" i="42" s="1"/>
  <c r="J173" i="42" s="1"/>
  <c r="H172" i="42"/>
  <c r="I172" i="42" s="1"/>
  <c r="J172" i="42" s="1"/>
  <c r="H171" i="42"/>
  <c r="I171" i="42" s="1"/>
  <c r="J171" i="42" s="1"/>
  <c r="H170" i="42"/>
  <c r="I170" i="42" s="1"/>
  <c r="J170" i="42" s="1"/>
  <c r="H169" i="42"/>
  <c r="I169" i="42" s="1"/>
  <c r="J169" i="42" s="1"/>
  <c r="H168" i="42"/>
  <c r="I168" i="42" s="1"/>
  <c r="J168" i="42" s="1"/>
  <c r="H167" i="42"/>
  <c r="I167" i="42" s="1"/>
  <c r="J167" i="42" s="1"/>
  <c r="H111" i="42"/>
  <c r="I111" i="42" s="1"/>
  <c r="J111" i="42" s="1"/>
  <c r="H110" i="42"/>
  <c r="I110" i="42" s="1"/>
  <c r="J110" i="42" s="1"/>
  <c r="H109" i="42"/>
  <c r="I109" i="42" s="1"/>
  <c r="J109" i="42" s="1"/>
  <c r="H108" i="42"/>
  <c r="I108" i="42" s="1"/>
  <c r="J108" i="42" s="1"/>
  <c r="H107" i="42"/>
  <c r="I107" i="42" s="1"/>
  <c r="J107" i="42" s="1"/>
  <c r="H106" i="42"/>
  <c r="I106" i="42" s="1"/>
  <c r="J106" i="42" s="1"/>
  <c r="H105" i="42"/>
  <c r="I105" i="42" s="1"/>
  <c r="J105" i="42" s="1"/>
  <c r="H104" i="42"/>
  <c r="I104" i="42" s="1"/>
  <c r="J104" i="42" s="1"/>
  <c r="H103" i="42"/>
  <c r="I103" i="42" s="1"/>
  <c r="J103" i="42" s="1"/>
  <c r="H102" i="42"/>
  <c r="I102" i="42" s="1"/>
  <c r="J102" i="42" s="1"/>
  <c r="H101" i="42"/>
  <c r="I101" i="42" s="1"/>
  <c r="J101" i="42" s="1"/>
  <c r="H99" i="42"/>
  <c r="I99" i="42" s="1"/>
  <c r="J99" i="42" s="1"/>
  <c r="H98" i="42"/>
  <c r="I98" i="42" s="1"/>
  <c r="J98" i="42" s="1"/>
  <c r="H97" i="42"/>
  <c r="I97" i="42" s="1"/>
  <c r="J97" i="42" s="1"/>
  <c r="H96" i="42"/>
  <c r="I96" i="42" s="1"/>
  <c r="J96" i="42" s="1"/>
  <c r="H95" i="42"/>
  <c r="I95" i="42" s="1"/>
  <c r="J95" i="42" s="1"/>
  <c r="H94" i="42"/>
  <c r="I94" i="42" s="1"/>
  <c r="J94" i="42" s="1"/>
  <c r="H93" i="42"/>
  <c r="I93" i="42" s="1"/>
  <c r="J93" i="42" s="1"/>
  <c r="H92" i="42"/>
  <c r="I92" i="42" s="1"/>
  <c r="J92" i="42" s="1"/>
  <c r="H91" i="42"/>
  <c r="I91" i="42" s="1"/>
  <c r="J91" i="42" s="1"/>
  <c r="H90" i="42"/>
  <c r="I90" i="42" s="1"/>
  <c r="J90" i="42" s="1"/>
  <c r="H89" i="42"/>
  <c r="I89" i="42" s="1"/>
  <c r="J89" i="42" s="1"/>
  <c r="H88" i="42"/>
  <c r="I88" i="42" s="1"/>
  <c r="J88" i="42" s="1"/>
  <c r="H87" i="42"/>
  <c r="I87" i="42" s="1"/>
  <c r="J87" i="42" s="1"/>
  <c r="H86" i="42"/>
  <c r="I86" i="42" s="1"/>
  <c r="J86" i="42" s="1"/>
  <c r="H85" i="42"/>
  <c r="I85" i="42" s="1"/>
  <c r="J85" i="42" s="1"/>
  <c r="H84" i="42"/>
  <c r="I84" i="42" s="1"/>
  <c r="J84" i="42" s="1"/>
  <c r="H83" i="42"/>
  <c r="I83" i="42" s="1"/>
  <c r="J83" i="42" s="1"/>
  <c r="H82" i="42"/>
  <c r="I82" i="42" s="1"/>
  <c r="J82" i="42" s="1"/>
  <c r="H81" i="42"/>
  <c r="I81" i="42" s="1"/>
  <c r="J81" i="42" s="1"/>
  <c r="H80" i="42"/>
  <c r="I80" i="42" s="1"/>
  <c r="J80" i="42" s="1"/>
  <c r="H79" i="42"/>
  <c r="I79" i="42" s="1"/>
  <c r="J79" i="42" s="1"/>
  <c r="H78" i="42"/>
  <c r="I78" i="42" s="1"/>
  <c r="J78" i="42" s="1"/>
  <c r="H77" i="42"/>
  <c r="I77" i="42" s="1"/>
  <c r="J77" i="42" s="1"/>
  <c r="H76" i="42"/>
  <c r="I76" i="42" s="1"/>
  <c r="J76" i="42" s="1"/>
  <c r="H75" i="42"/>
  <c r="I75" i="42" s="1"/>
  <c r="J75" i="42" s="1"/>
  <c r="H74" i="42"/>
  <c r="I74" i="42" s="1"/>
  <c r="J74" i="42" s="1"/>
  <c r="H73" i="42"/>
  <c r="I73" i="42" s="1"/>
  <c r="J73" i="42" s="1"/>
  <c r="H72" i="42"/>
  <c r="I72" i="42" s="1"/>
  <c r="J72" i="42" s="1"/>
  <c r="H71" i="42"/>
  <c r="I71" i="42" s="1"/>
  <c r="J71" i="42" s="1"/>
  <c r="H70" i="42"/>
  <c r="I70" i="42" s="1"/>
  <c r="J70" i="42" s="1"/>
  <c r="H69" i="42"/>
  <c r="I69" i="42" s="1"/>
  <c r="J69" i="42" s="1"/>
  <c r="H68" i="42"/>
  <c r="I68" i="42" s="1"/>
  <c r="J68" i="42" s="1"/>
  <c r="H67" i="42"/>
  <c r="I67" i="42" s="1"/>
  <c r="J67" i="42" s="1"/>
  <c r="H66" i="42"/>
  <c r="I66" i="42" s="1"/>
  <c r="J66" i="42" s="1"/>
  <c r="H65" i="42"/>
  <c r="I65" i="42" s="1"/>
  <c r="J65" i="42" s="1"/>
  <c r="H64" i="42"/>
  <c r="I64" i="42" s="1"/>
  <c r="J64" i="42" s="1"/>
  <c r="H63" i="42"/>
  <c r="I63" i="42" s="1"/>
  <c r="J63" i="42" s="1"/>
  <c r="H62" i="42"/>
  <c r="I62" i="42" s="1"/>
  <c r="J62" i="42" s="1"/>
  <c r="B17" i="43" l="1"/>
  <c r="D17" i="43" s="1"/>
  <c r="B11" i="43"/>
  <c r="D11" i="43" s="1"/>
  <c r="I308" i="42" l="1"/>
  <c r="J308" i="42" s="1"/>
  <c r="I307" i="42"/>
  <c r="J307" i="42" s="1"/>
  <c r="I306" i="42"/>
  <c r="J306" i="42" s="1"/>
  <c r="I305" i="42"/>
  <c r="J305" i="42" s="1"/>
  <c r="I304" i="42"/>
  <c r="J304" i="42" s="1"/>
  <c r="I300" i="42"/>
  <c r="H296" i="42"/>
  <c r="I296" i="42" s="1"/>
  <c r="G296" i="42"/>
  <c r="H295" i="42"/>
  <c r="I295" i="42" s="1"/>
  <c r="G295" i="42"/>
  <c r="H294" i="42"/>
  <c r="I294" i="42" s="1"/>
  <c r="G294" i="42"/>
  <c r="H293" i="42"/>
  <c r="I293" i="42" s="1"/>
  <c r="G293" i="42"/>
  <c r="H292" i="42"/>
  <c r="I292" i="42" s="1"/>
  <c r="J292" i="42" s="1"/>
  <c r="H288" i="42"/>
  <c r="I288" i="42" s="1"/>
  <c r="J288" i="42" s="1"/>
  <c r="H287" i="42"/>
  <c r="I287" i="42" s="1"/>
  <c r="J287" i="42" s="1"/>
  <c r="H286" i="42"/>
  <c r="I286" i="42" s="1"/>
  <c r="J286" i="42" s="1"/>
  <c r="H285" i="42"/>
  <c r="I285" i="42" s="1"/>
  <c r="J285" i="42" s="1"/>
  <c r="H284" i="42"/>
  <c r="I284" i="42" s="1"/>
  <c r="J284" i="42" s="1"/>
  <c r="H283" i="42"/>
  <c r="I283" i="42" s="1"/>
  <c r="J283" i="42" s="1"/>
  <c r="H282" i="42"/>
  <c r="I282" i="42" s="1"/>
  <c r="J282" i="42" s="1"/>
  <c r="H281" i="42"/>
  <c r="I281" i="42" s="1"/>
  <c r="J281" i="42" s="1"/>
  <c r="H280" i="42"/>
  <c r="I280" i="42" s="1"/>
  <c r="J280" i="42" s="1"/>
  <c r="H279" i="42"/>
  <c r="I279" i="42" s="1"/>
  <c r="J279" i="42" s="1"/>
  <c r="H275" i="42"/>
  <c r="I275" i="42" s="1"/>
  <c r="H273" i="42"/>
  <c r="I273" i="42" s="1"/>
  <c r="J273" i="42" s="1"/>
  <c r="H271" i="42"/>
  <c r="I271" i="42" s="1"/>
  <c r="J271" i="42" s="1"/>
  <c r="H270" i="42"/>
  <c r="I270" i="42" s="1"/>
  <c r="J270" i="42" s="1"/>
  <c r="H269" i="42"/>
  <c r="I269" i="42" s="1"/>
  <c r="J269" i="42" s="1"/>
  <c r="H268" i="42"/>
  <c r="I268" i="42" s="1"/>
  <c r="J268" i="42" s="1"/>
  <c r="H267" i="42"/>
  <c r="I267" i="42" s="1"/>
  <c r="J267" i="42" s="1"/>
  <c r="H266" i="42"/>
  <c r="I266" i="42" s="1"/>
  <c r="J266" i="42" s="1"/>
  <c r="H265" i="42"/>
  <c r="I265" i="42" s="1"/>
  <c r="J265" i="42" s="1"/>
  <c r="H264" i="42"/>
  <c r="I264" i="42" s="1"/>
  <c r="J264" i="42" s="1"/>
  <c r="H263" i="42"/>
  <c r="I263" i="42" s="1"/>
  <c r="J263" i="42" s="1"/>
  <c r="H262" i="42"/>
  <c r="I262" i="42" s="1"/>
  <c r="J262" i="42" s="1"/>
  <c r="H261" i="42"/>
  <c r="I261" i="42" s="1"/>
  <c r="J261" i="42" s="1"/>
  <c r="H260" i="42"/>
  <c r="I260" i="42" s="1"/>
  <c r="J260" i="42" s="1"/>
  <c r="H259" i="42"/>
  <c r="I259" i="42" s="1"/>
  <c r="J259" i="42" s="1"/>
  <c r="H258" i="42"/>
  <c r="I258" i="42" s="1"/>
  <c r="J258" i="42" s="1"/>
  <c r="H257" i="42"/>
  <c r="I257" i="42" s="1"/>
  <c r="J257" i="42" s="1"/>
  <c r="H256" i="42"/>
  <c r="I256" i="42" s="1"/>
  <c r="J256" i="42" s="1"/>
  <c r="H255" i="42"/>
  <c r="I255" i="42" s="1"/>
  <c r="J255" i="42" s="1"/>
  <c r="H254" i="42"/>
  <c r="I254" i="42" s="1"/>
  <c r="J254" i="42" s="1"/>
  <c r="H253" i="42"/>
  <c r="I253" i="42" s="1"/>
  <c r="J253" i="42" s="1"/>
  <c r="H248" i="42"/>
  <c r="I248" i="42" s="1"/>
  <c r="J248" i="42" s="1"/>
  <c r="H247" i="42"/>
  <c r="I247" i="42" s="1"/>
  <c r="G247" i="42"/>
  <c r="H246" i="42"/>
  <c r="I246" i="42" s="1"/>
  <c r="G246" i="42"/>
  <c r="H245" i="42"/>
  <c r="I245" i="42" s="1"/>
  <c r="J245" i="42" s="1"/>
  <c r="H244" i="42"/>
  <c r="I244" i="42" s="1"/>
  <c r="H243" i="42"/>
  <c r="I243" i="42" s="1"/>
  <c r="G243" i="42"/>
  <c r="G244" i="42" s="1"/>
  <c r="H242" i="42"/>
  <c r="I242" i="42" s="1"/>
  <c r="G242" i="42"/>
  <c r="H241" i="42"/>
  <c r="I241" i="42" s="1"/>
  <c r="G241" i="42"/>
  <c r="H240" i="42"/>
  <c r="I240" i="42" s="1"/>
  <c r="J240" i="42" s="1"/>
  <c r="H239" i="42"/>
  <c r="I239" i="42" s="1"/>
  <c r="J239" i="42" s="1"/>
  <c r="H238" i="42"/>
  <c r="I238" i="42" s="1"/>
  <c r="J238" i="42" s="1"/>
  <c r="H237" i="42"/>
  <c r="I237" i="42" s="1"/>
  <c r="J237" i="42" s="1"/>
  <c r="H236" i="42"/>
  <c r="I236" i="42" s="1"/>
  <c r="G236" i="42"/>
  <c r="H235" i="42"/>
  <c r="I235" i="42" s="1"/>
  <c r="J235" i="42" s="1"/>
  <c r="G233" i="42"/>
  <c r="G300" i="42" s="1"/>
  <c r="H229" i="42"/>
  <c r="I229" i="42" s="1"/>
  <c r="J229" i="42" s="1"/>
  <c r="H228" i="42"/>
  <c r="I228" i="42" s="1"/>
  <c r="J228" i="42" s="1"/>
  <c r="H227" i="42"/>
  <c r="I227" i="42" s="1"/>
  <c r="J227" i="42" s="1"/>
  <c r="H226" i="42"/>
  <c r="I226" i="42" s="1"/>
  <c r="J226" i="42" s="1"/>
  <c r="H225" i="42"/>
  <c r="I225" i="42" s="1"/>
  <c r="J225" i="42" s="1"/>
  <c r="H224" i="42"/>
  <c r="I224" i="42" s="1"/>
  <c r="J224" i="42" s="1"/>
  <c r="H223" i="42"/>
  <c r="I223" i="42" s="1"/>
  <c r="J223" i="42" s="1"/>
  <c r="H164" i="42"/>
  <c r="I164" i="42" s="1"/>
  <c r="J164" i="42" s="1"/>
  <c r="H163" i="42"/>
  <c r="I163" i="42" s="1"/>
  <c r="J163" i="42" s="1"/>
  <c r="H162" i="42"/>
  <c r="I162" i="42" s="1"/>
  <c r="J162" i="42" s="1"/>
  <c r="H161" i="42"/>
  <c r="I161" i="42" s="1"/>
  <c r="J161" i="42" s="1"/>
  <c r="H160" i="42"/>
  <c r="I160" i="42" s="1"/>
  <c r="J160" i="42" s="1"/>
  <c r="H159" i="42"/>
  <c r="I159" i="42" s="1"/>
  <c r="J159" i="42" s="1"/>
  <c r="H158" i="42"/>
  <c r="I158" i="42" s="1"/>
  <c r="J158" i="42" s="1"/>
  <c r="H157" i="42"/>
  <c r="I157" i="42" s="1"/>
  <c r="J157" i="42" s="1"/>
  <c r="H156" i="42"/>
  <c r="I156" i="42" s="1"/>
  <c r="J156" i="42" s="1"/>
  <c r="H155" i="42"/>
  <c r="I155" i="42" s="1"/>
  <c r="J155" i="42" s="1"/>
  <c r="H154" i="42"/>
  <c r="I154" i="42" s="1"/>
  <c r="J154" i="42" s="1"/>
  <c r="H152" i="42"/>
  <c r="I152" i="42" s="1"/>
  <c r="J152" i="42" s="1"/>
  <c r="H151" i="42"/>
  <c r="I151" i="42" s="1"/>
  <c r="J151" i="42" s="1"/>
  <c r="H150" i="42"/>
  <c r="I150" i="42" s="1"/>
  <c r="J150" i="42" s="1"/>
  <c r="H149" i="42"/>
  <c r="I149" i="42" s="1"/>
  <c r="J149" i="42" s="1"/>
  <c r="H148" i="42"/>
  <c r="I148" i="42" s="1"/>
  <c r="J148" i="42" s="1"/>
  <c r="H147" i="42"/>
  <c r="I147" i="42" s="1"/>
  <c r="J147" i="42" s="1"/>
  <c r="H146" i="42"/>
  <c r="I146" i="42" s="1"/>
  <c r="J146" i="42" s="1"/>
  <c r="H145" i="42"/>
  <c r="I145" i="42" s="1"/>
  <c r="J145" i="42" s="1"/>
  <c r="H144" i="42"/>
  <c r="I144" i="42" s="1"/>
  <c r="J144" i="42" s="1"/>
  <c r="H143" i="42"/>
  <c r="I143" i="42" s="1"/>
  <c r="J143" i="42" s="1"/>
  <c r="H142" i="42"/>
  <c r="I142" i="42" s="1"/>
  <c r="J142" i="42" s="1"/>
  <c r="H141" i="42"/>
  <c r="I141" i="42" s="1"/>
  <c r="J141" i="42" s="1"/>
  <c r="H140" i="42"/>
  <c r="I140" i="42" s="1"/>
  <c r="J140" i="42" s="1"/>
  <c r="H139" i="42"/>
  <c r="I139" i="42" s="1"/>
  <c r="J139" i="42" s="1"/>
  <c r="H138" i="42"/>
  <c r="I138" i="42" s="1"/>
  <c r="J138" i="42" s="1"/>
  <c r="H137" i="42"/>
  <c r="I137" i="42" s="1"/>
  <c r="J137" i="42" s="1"/>
  <c r="H136" i="42"/>
  <c r="I136" i="42" s="1"/>
  <c r="J136" i="42" s="1"/>
  <c r="H135" i="42"/>
  <c r="I135" i="42" s="1"/>
  <c r="J135" i="42" s="1"/>
  <c r="H134" i="42"/>
  <c r="I134" i="42" s="1"/>
  <c r="J134" i="42" s="1"/>
  <c r="H133" i="42"/>
  <c r="I133" i="42" s="1"/>
  <c r="J133" i="42" s="1"/>
  <c r="H132" i="42"/>
  <c r="I132" i="42" s="1"/>
  <c r="J132" i="42" s="1"/>
  <c r="H131" i="42"/>
  <c r="I131" i="42" s="1"/>
  <c r="J131" i="42" s="1"/>
  <c r="H130" i="42"/>
  <c r="I130" i="42" s="1"/>
  <c r="J130" i="42" s="1"/>
  <c r="H129" i="42"/>
  <c r="I129" i="42" s="1"/>
  <c r="J129" i="42" s="1"/>
  <c r="H128" i="42"/>
  <c r="I128" i="42" s="1"/>
  <c r="J128" i="42" s="1"/>
  <c r="H127" i="42"/>
  <c r="I127" i="42" s="1"/>
  <c r="J127" i="42" s="1"/>
  <c r="H126" i="42"/>
  <c r="I126" i="42" s="1"/>
  <c r="J126" i="42" s="1"/>
  <c r="H125" i="42"/>
  <c r="I125" i="42" s="1"/>
  <c r="J125" i="42" s="1"/>
  <c r="H124" i="42"/>
  <c r="I124" i="42" s="1"/>
  <c r="J124" i="42" s="1"/>
  <c r="H123" i="42"/>
  <c r="I123" i="42" s="1"/>
  <c r="J123" i="42" s="1"/>
  <c r="H122" i="42"/>
  <c r="I122" i="42" s="1"/>
  <c r="J122" i="42" s="1"/>
  <c r="H121" i="42"/>
  <c r="I121" i="42" s="1"/>
  <c r="J121" i="42" s="1"/>
  <c r="H120" i="42"/>
  <c r="I120" i="42" s="1"/>
  <c r="J120" i="42" s="1"/>
  <c r="H119" i="42"/>
  <c r="I119" i="42" s="1"/>
  <c r="J119" i="42" s="1"/>
  <c r="H118" i="42"/>
  <c r="I118" i="42" s="1"/>
  <c r="J118" i="42" s="1"/>
  <c r="H117" i="42"/>
  <c r="I117" i="42" s="1"/>
  <c r="J117" i="42" s="1"/>
  <c r="H116" i="42"/>
  <c r="I116" i="42" s="1"/>
  <c r="J116" i="42" s="1"/>
  <c r="H115" i="42"/>
  <c r="I115" i="42" s="1"/>
  <c r="J115" i="42" s="1"/>
  <c r="H114" i="42"/>
  <c r="I114" i="42" s="1"/>
  <c r="J114" i="42" s="1"/>
  <c r="H59" i="42"/>
  <c r="I59" i="42" s="1"/>
  <c r="J59" i="42" s="1"/>
  <c r="H58" i="42"/>
  <c r="I58" i="42" s="1"/>
  <c r="J58" i="42" s="1"/>
  <c r="H57" i="42"/>
  <c r="I57" i="42" s="1"/>
  <c r="J57" i="42" s="1"/>
  <c r="H56" i="42"/>
  <c r="I56" i="42" s="1"/>
  <c r="J56" i="42" s="1"/>
  <c r="H55" i="42"/>
  <c r="I55" i="42" s="1"/>
  <c r="J55" i="42" s="1"/>
  <c r="H54" i="42"/>
  <c r="I54" i="42" s="1"/>
  <c r="J54" i="42" s="1"/>
  <c r="H53" i="42"/>
  <c r="I53" i="42" s="1"/>
  <c r="J53" i="42" s="1"/>
  <c r="H51" i="42"/>
  <c r="I51" i="42" s="1"/>
  <c r="J51" i="42" s="1"/>
  <c r="H50" i="42"/>
  <c r="I50" i="42" s="1"/>
  <c r="J50" i="42" s="1"/>
  <c r="H49" i="42"/>
  <c r="I49" i="42" s="1"/>
  <c r="J49" i="42" s="1"/>
  <c r="H48" i="42"/>
  <c r="I48" i="42" s="1"/>
  <c r="J48" i="42" s="1"/>
  <c r="H47" i="42"/>
  <c r="I47" i="42" s="1"/>
  <c r="J47" i="42" s="1"/>
  <c r="H46" i="42"/>
  <c r="I46" i="42" s="1"/>
  <c r="J46" i="42" s="1"/>
  <c r="H45" i="42"/>
  <c r="I45" i="42" s="1"/>
  <c r="J45" i="42" s="1"/>
  <c r="H44" i="42"/>
  <c r="I44" i="42" s="1"/>
  <c r="J44" i="42" s="1"/>
  <c r="H43" i="42"/>
  <c r="I43" i="42" s="1"/>
  <c r="J43" i="42" s="1"/>
  <c r="H42" i="42"/>
  <c r="I42" i="42" s="1"/>
  <c r="J42" i="42" s="1"/>
  <c r="H41" i="42"/>
  <c r="I41" i="42" s="1"/>
  <c r="J41" i="42" s="1"/>
  <c r="H40" i="42"/>
  <c r="I40" i="42" s="1"/>
  <c r="J40" i="42" s="1"/>
  <c r="H39" i="42"/>
  <c r="I39" i="42" s="1"/>
  <c r="J39" i="42" s="1"/>
  <c r="H38" i="42"/>
  <c r="I38" i="42" s="1"/>
  <c r="J38" i="42" s="1"/>
  <c r="H37" i="42"/>
  <c r="I37" i="42" s="1"/>
  <c r="J37" i="42" s="1"/>
  <c r="H36" i="42"/>
  <c r="I36" i="42" s="1"/>
  <c r="J36" i="42" s="1"/>
  <c r="H35" i="42"/>
  <c r="I35" i="42" s="1"/>
  <c r="J35" i="42" s="1"/>
  <c r="H34" i="42"/>
  <c r="I34" i="42" s="1"/>
  <c r="J34" i="42" s="1"/>
  <c r="H33" i="42"/>
  <c r="I33" i="42" s="1"/>
  <c r="J33" i="42" s="1"/>
  <c r="H32" i="42"/>
  <c r="I32" i="42" s="1"/>
  <c r="J32" i="42" s="1"/>
  <c r="H31" i="42"/>
  <c r="I31" i="42" s="1"/>
  <c r="J31" i="42" s="1"/>
  <c r="H30" i="42"/>
  <c r="I30" i="42" s="1"/>
  <c r="J30" i="42" s="1"/>
  <c r="H29" i="42"/>
  <c r="I29" i="42" s="1"/>
  <c r="J29" i="42" s="1"/>
  <c r="H28" i="42"/>
  <c r="I28" i="42" s="1"/>
  <c r="J28" i="42" s="1"/>
  <c r="H27" i="42"/>
  <c r="I27" i="42" s="1"/>
  <c r="J27" i="42" s="1"/>
  <c r="H26" i="42"/>
  <c r="I26" i="42" s="1"/>
  <c r="J26" i="42" s="1"/>
  <c r="H25" i="42"/>
  <c r="I25" i="42" s="1"/>
  <c r="J25" i="42" s="1"/>
  <c r="H24" i="42"/>
  <c r="I24" i="42" s="1"/>
  <c r="J24" i="42" s="1"/>
  <c r="H23" i="42"/>
  <c r="I23" i="42" s="1"/>
  <c r="J23" i="42" s="1"/>
  <c r="H22" i="42"/>
  <c r="I22" i="42" s="1"/>
  <c r="J22" i="42" s="1"/>
  <c r="H21" i="42"/>
  <c r="I21" i="42" s="1"/>
  <c r="J21" i="42" s="1"/>
  <c r="H20" i="42"/>
  <c r="I20" i="42" s="1"/>
  <c r="J20" i="42" s="1"/>
  <c r="H19" i="42"/>
  <c r="I19" i="42" s="1"/>
  <c r="J19" i="42" s="1"/>
  <c r="H18" i="42"/>
  <c r="I18" i="42" s="1"/>
  <c r="J18" i="42" s="1"/>
  <c r="H17" i="42"/>
  <c r="I17" i="42" s="1"/>
  <c r="J17" i="42" s="1"/>
  <c r="H16" i="42"/>
  <c r="I16" i="42" s="1"/>
  <c r="J16" i="42" s="1"/>
  <c r="H15" i="42"/>
  <c r="I15" i="42" s="1"/>
  <c r="J15" i="42" s="1"/>
  <c r="H14" i="42"/>
  <c r="I14" i="42" s="1"/>
  <c r="J14" i="42" s="1"/>
  <c r="H13" i="42"/>
  <c r="I13" i="42" s="1"/>
  <c r="J13" i="42" s="1"/>
  <c r="H12" i="42"/>
  <c r="I12" i="42" s="1"/>
  <c r="J12" i="42" s="1"/>
  <c r="H11" i="42"/>
  <c r="I11" i="42" s="1"/>
  <c r="J11" i="42" s="1"/>
  <c r="J293" i="42" l="1"/>
  <c r="J295" i="42"/>
  <c r="J241" i="42"/>
  <c r="J294" i="42"/>
  <c r="J296" i="42"/>
  <c r="J247" i="42"/>
  <c r="J246" i="42"/>
  <c r="J242" i="42"/>
  <c r="J300" i="42"/>
  <c r="J243" i="42"/>
  <c r="J236" i="42"/>
  <c r="J275" i="42"/>
  <c r="J244" i="42"/>
  <c r="I5" i="42" l="1"/>
  <c r="B6" i="43" s="1"/>
  <c r="D6" i="43" s="1"/>
  <c r="D30" i="43" s="1"/>
</calcChain>
</file>

<file path=xl/comments1.xml><?xml version="1.0" encoding="utf-8"?>
<comments xmlns="http://schemas.openxmlformats.org/spreadsheetml/2006/main">
  <authors>
    <author>MA Ferguson</author>
  </authors>
  <commentList>
    <comment ref="B11" authorId="0">
      <text>
        <r>
          <rPr>
            <b/>
            <sz val="9"/>
            <color indexed="81"/>
            <rFont val="Tahoma"/>
            <family val="2"/>
          </rPr>
          <t>MA Ferguson:</t>
        </r>
        <r>
          <rPr>
            <sz val="9"/>
            <color indexed="81"/>
            <rFont val="Tahoma"/>
            <family val="2"/>
          </rPr>
          <t xml:space="preserve">
One Network Bundle with 4507, 3 UPOE/mGig blades, 10 pack 3802 WAPs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MA Ferguson:</t>
        </r>
        <r>
          <rPr>
            <sz val="9"/>
            <color indexed="81"/>
            <rFont val="Tahoma"/>
            <family val="2"/>
          </rPr>
          <t xml:space="preserve">
One Network Bundle with 4507, 4 UPOE/mGig blades, 10 pack 3802 WAPs</t>
        </r>
      </text>
    </comment>
    <comment ref="B114" authorId="0">
      <text>
        <r>
          <rPr>
            <b/>
            <sz val="9"/>
            <color indexed="81"/>
            <rFont val="Tahoma"/>
            <family val="2"/>
          </rPr>
          <t>MA Ferguson:</t>
        </r>
        <r>
          <rPr>
            <sz val="9"/>
            <color indexed="81"/>
            <rFont val="Tahoma"/>
            <family val="2"/>
          </rPr>
          <t xml:space="preserve">
One Network Bundle with 4510, 5 UPOE/mGig blades, 10 pack 3802 WAPs</t>
        </r>
      </text>
    </comment>
    <comment ref="B167" authorId="0">
      <text>
        <r>
          <rPr>
            <b/>
            <sz val="9"/>
            <color indexed="81"/>
            <rFont val="Tahoma"/>
            <family val="2"/>
          </rPr>
          <t>MA Ferguson:</t>
        </r>
        <r>
          <rPr>
            <sz val="9"/>
            <color indexed="81"/>
            <rFont val="Tahoma"/>
            <family val="2"/>
          </rPr>
          <t xml:space="preserve">
One Network Bundle with 4510, 6 UPOE/mGig blades, 10 pack 3802 WAPs</t>
        </r>
      </text>
    </comment>
    <comment ref="B253" authorId="0">
      <text>
        <r>
          <rPr>
            <b/>
            <sz val="9"/>
            <color indexed="81"/>
            <rFont val="Tahoma"/>
            <family val="2"/>
          </rPr>
          <t>MA Ferguson:</t>
        </r>
        <r>
          <rPr>
            <sz val="9"/>
            <color indexed="81"/>
            <rFont val="Tahoma"/>
            <family val="2"/>
          </rPr>
          <t xml:space="preserve">
SX10
</t>
        </r>
      </text>
    </comment>
  </commentList>
</comments>
</file>

<file path=xl/comments2.xml><?xml version="1.0" encoding="utf-8"?>
<comments xmlns="http://schemas.openxmlformats.org/spreadsheetml/2006/main">
  <authors>
    <author>MA Ferguson</author>
  </authors>
  <commentList>
    <comment ref="B11" authorId="0">
      <text>
        <r>
          <rPr>
            <b/>
            <sz val="9"/>
            <color indexed="81"/>
            <rFont val="Tahoma"/>
            <family val="2"/>
          </rPr>
          <t>MA Ferguson:</t>
        </r>
        <r>
          <rPr>
            <sz val="9"/>
            <color indexed="81"/>
            <rFont val="Tahoma"/>
            <family val="2"/>
          </rPr>
          <t xml:space="preserve">
One Network Bundle with 4507, 3 UPOE/mGig blades, 10 pack 3802 WAPs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MA Ferguson:</t>
        </r>
        <r>
          <rPr>
            <sz val="9"/>
            <color indexed="81"/>
            <rFont val="Tahoma"/>
            <family val="2"/>
          </rPr>
          <t xml:space="preserve">
One Network Bundle with 4507, 4 UPOE/mGig blades, 10 pack 3802 WAPs</t>
        </r>
      </text>
    </comment>
    <comment ref="B114" authorId="0">
      <text>
        <r>
          <rPr>
            <b/>
            <sz val="9"/>
            <color indexed="81"/>
            <rFont val="Tahoma"/>
            <family val="2"/>
          </rPr>
          <t>MA Ferguson:</t>
        </r>
        <r>
          <rPr>
            <sz val="9"/>
            <color indexed="81"/>
            <rFont val="Tahoma"/>
            <family val="2"/>
          </rPr>
          <t xml:space="preserve">
One Network Bundle with 4510, 7 UPOE/mGig blades, 10 pack 3802 WAPs</t>
        </r>
      </text>
    </comment>
    <comment ref="B169" authorId="0">
      <text>
        <r>
          <rPr>
            <b/>
            <sz val="9"/>
            <color indexed="81"/>
            <rFont val="Tahoma"/>
            <family val="2"/>
          </rPr>
          <t>MA Ferguson:</t>
        </r>
        <r>
          <rPr>
            <sz val="9"/>
            <color indexed="81"/>
            <rFont val="Tahoma"/>
            <family val="2"/>
          </rPr>
          <t xml:space="preserve">
One Network Bundle with 4510, 5 UPOE/mGig blades, 10 pack 3802 WAPs</t>
        </r>
      </text>
    </comment>
    <comment ref="B222" authorId="0">
      <text>
        <r>
          <rPr>
            <b/>
            <sz val="9"/>
            <color indexed="81"/>
            <rFont val="Tahoma"/>
            <family val="2"/>
          </rPr>
          <t>MA Ferguson:</t>
        </r>
        <r>
          <rPr>
            <sz val="9"/>
            <color indexed="81"/>
            <rFont val="Tahoma"/>
            <family val="2"/>
          </rPr>
          <t xml:space="preserve">
One Network Bundle with 4507, 3 UPOE/mGig blades, 10 pack 3802 WAPs</t>
        </r>
      </text>
    </comment>
    <comment ref="B273" authorId="0">
      <text>
        <r>
          <rPr>
            <b/>
            <sz val="9"/>
            <color indexed="81"/>
            <rFont val="Tahoma"/>
            <family val="2"/>
          </rPr>
          <t>MA Ferguson:</t>
        </r>
        <r>
          <rPr>
            <sz val="9"/>
            <color indexed="81"/>
            <rFont val="Tahoma"/>
            <family val="2"/>
          </rPr>
          <t xml:space="preserve">
One Network Bundle with 4510, 6 UPOE/mGig blades, 10 pack 3802 WAPs</t>
        </r>
      </text>
    </comment>
    <comment ref="B327" authorId="0">
      <text>
        <r>
          <rPr>
            <b/>
            <sz val="9"/>
            <color indexed="81"/>
            <rFont val="Tahoma"/>
            <family val="2"/>
          </rPr>
          <t>MA Ferguson:</t>
        </r>
        <r>
          <rPr>
            <sz val="9"/>
            <color indexed="81"/>
            <rFont val="Tahoma"/>
            <family val="2"/>
          </rPr>
          <t xml:space="preserve">
One Network Bundle with 4510, 7 UPOE/mGig blades, 10 pack 3802 WAPs</t>
        </r>
      </text>
    </comment>
    <comment ref="B382" authorId="0">
      <text>
        <r>
          <rPr>
            <b/>
            <sz val="9"/>
            <color indexed="81"/>
            <rFont val="Tahoma"/>
            <family val="2"/>
          </rPr>
          <t>MA Ferguson:</t>
        </r>
        <r>
          <rPr>
            <sz val="9"/>
            <color indexed="81"/>
            <rFont val="Tahoma"/>
            <family val="2"/>
          </rPr>
          <t xml:space="preserve">
One Network Bundle with 4510, 4 UPOE/mGig blades, 10 pack 3802 WAPs</t>
        </r>
      </text>
    </comment>
    <comment ref="B518" authorId="0">
      <text>
        <r>
          <rPr>
            <b/>
            <sz val="9"/>
            <color indexed="81"/>
            <rFont val="Tahoma"/>
            <family val="2"/>
          </rPr>
          <t>MA Ferguson:</t>
        </r>
        <r>
          <rPr>
            <sz val="9"/>
            <color indexed="81"/>
            <rFont val="Tahoma"/>
            <family val="2"/>
          </rPr>
          <t xml:space="preserve">
SX20 (New Sku)
</t>
        </r>
      </text>
    </comment>
    <comment ref="B540" authorId="0">
      <text>
        <r>
          <rPr>
            <b/>
            <sz val="9"/>
            <color indexed="81"/>
            <rFont val="Tahoma"/>
            <family val="2"/>
          </rPr>
          <t>MA Ferguson:</t>
        </r>
        <r>
          <rPr>
            <sz val="9"/>
            <color indexed="81"/>
            <rFont val="Tahoma"/>
            <family val="2"/>
          </rPr>
          <t xml:space="preserve">
SX10
</t>
        </r>
      </text>
    </comment>
  </commentList>
</comments>
</file>

<file path=xl/comments3.xml><?xml version="1.0" encoding="utf-8"?>
<comments xmlns="http://schemas.openxmlformats.org/spreadsheetml/2006/main">
  <authors>
    <author>MA Ferguson</author>
  </authors>
  <commentList>
    <comment ref="B11" authorId="0">
      <text>
        <r>
          <rPr>
            <b/>
            <sz val="9"/>
            <color indexed="81"/>
            <rFont val="Tahoma"/>
            <family val="2"/>
          </rPr>
          <t>MA Ferguson:</t>
        </r>
        <r>
          <rPr>
            <sz val="9"/>
            <color indexed="81"/>
            <rFont val="Tahoma"/>
            <family val="2"/>
          </rPr>
          <t xml:space="preserve">
One Network Bundle with 4507, 4 UPOE/mGig blades, 10 pack 3802 WAPs</t>
        </r>
      </text>
    </comment>
    <comment ref="B63" authorId="0">
      <text>
        <r>
          <rPr>
            <b/>
            <sz val="9"/>
            <color indexed="81"/>
            <rFont val="Tahoma"/>
            <family val="2"/>
          </rPr>
          <t>MA Ferguson:</t>
        </r>
        <r>
          <rPr>
            <sz val="9"/>
            <color indexed="81"/>
            <rFont val="Tahoma"/>
            <family val="2"/>
          </rPr>
          <t xml:space="preserve">
One Network Bundle with 4507, 4 UPOE/mGig blades, 10 pack 3802 WAPs</t>
        </r>
      </text>
    </comment>
    <comment ref="B145" authorId="0">
      <text>
        <r>
          <rPr>
            <b/>
            <sz val="9"/>
            <color indexed="81"/>
            <rFont val="Tahoma"/>
            <family val="2"/>
          </rPr>
          <t>MA Ferguson:</t>
        </r>
        <r>
          <rPr>
            <sz val="9"/>
            <color indexed="81"/>
            <rFont val="Tahoma"/>
            <family val="2"/>
          </rPr>
          <t xml:space="preserve">
SX10
</t>
        </r>
      </text>
    </comment>
  </commentList>
</comments>
</file>

<file path=xl/comments4.xml><?xml version="1.0" encoding="utf-8"?>
<comments xmlns="http://schemas.openxmlformats.org/spreadsheetml/2006/main">
  <authors>
    <author>MA Ferguson</author>
  </authors>
  <commentList>
    <comment ref="B11" authorId="0">
      <text>
        <r>
          <rPr>
            <b/>
            <sz val="9"/>
            <color indexed="81"/>
            <rFont val="Tahoma"/>
            <family val="2"/>
          </rPr>
          <t>MA Ferguson:</t>
        </r>
        <r>
          <rPr>
            <sz val="9"/>
            <color indexed="81"/>
            <rFont val="Tahoma"/>
            <family val="2"/>
          </rPr>
          <t xml:space="preserve">
Cisco One Bundle 4500X
(24 Port)
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MA Ferguson:</t>
        </r>
        <r>
          <rPr>
            <sz val="9"/>
            <color indexed="81"/>
            <rFont val="Tahoma"/>
            <family val="2"/>
          </rPr>
          <t xml:space="preserve">
Cisco One Bundle 4500X
(24 Port)
</t>
        </r>
      </text>
    </comment>
    <comment ref="B47" authorId="0">
      <text>
        <r>
          <rPr>
            <b/>
            <sz val="9"/>
            <color indexed="81"/>
            <rFont val="Tahoma"/>
            <family val="2"/>
          </rPr>
          <t>MA Ferguson:</t>
        </r>
        <r>
          <rPr>
            <sz val="9"/>
            <color indexed="81"/>
            <rFont val="Tahoma"/>
            <family val="2"/>
          </rPr>
          <t xml:space="preserve">
One Network Bundle with 4510, 6 UPOE/mGig blades, 10 pack 3802 WAPs</t>
        </r>
      </text>
    </comment>
    <comment ref="B101" authorId="0">
      <text>
        <r>
          <rPr>
            <b/>
            <sz val="9"/>
            <color indexed="81"/>
            <rFont val="Tahoma"/>
            <family val="2"/>
          </rPr>
          <t>MA Ferguson:</t>
        </r>
        <r>
          <rPr>
            <sz val="9"/>
            <color indexed="81"/>
            <rFont val="Tahoma"/>
            <family val="2"/>
          </rPr>
          <t xml:space="preserve">
One Network Bundle with 4510, 7 UPOE/mGig blades, 10 pack 3802 WAPs</t>
        </r>
      </text>
    </comment>
    <comment ref="B156" authorId="0">
      <text>
        <r>
          <rPr>
            <b/>
            <sz val="9"/>
            <color indexed="81"/>
            <rFont val="Tahoma"/>
            <family val="2"/>
          </rPr>
          <t>MA Ferguson:</t>
        </r>
        <r>
          <rPr>
            <sz val="9"/>
            <color indexed="81"/>
            <rFont val="Tahoma"/>
            <family val="2"/>
          </rPr>
          <t xml:space="preserve">
One Network Bundle with 4510, 7 UPOE/mGig blades, 10 pack 3802 WAPs</t>
        </r>
      </text>
    </comment>
    <comment ref="B211" authorId="0">
      <text>
        <r>
          <rPr>
            <b/>
            <sz val="9"/>
            <color indexed="81"/>
            <rFont val="Tahoma"/>
            <family val="2"/>
          </rPr>
          <t>MA Ferguson:</t>
        </r>
        <r>
          <rPr>
            <sz val="9"/>
            <color indexed="81"/>
            <rFont val="Tahoma"/>
            <family val="2"/>
          </rPr>
          <t xml:space="preserve">
One Network Bundle with 4507, 5 UPOE/mGig blades, 10 pack 3802 WAPs</t>
        </r>
      </text>
    </comment>
    <comment ref="B263" authorId="0">
      <text>
        <r>
          <rPr>
            <b/>
            <sz val="9"/>
            <color indexed="81"/>
            <rFont val="Tahoma"/>
            <family val="2"/>
          </rPr>
          <t>MA Ferguson:</t>
        </r>
        <r>
          <rPr>
            <sz val="9"/>
            <color indexed="81"/>
            <rFont val="Tahoma"/>
            <family val="2"/>
          </rPr>
          <t xml:space="preserve">
One Network Bundle with 4507, 3 UPOE/mGig blades, 10 pack 3802 WAPs</t>
        </r>
      </text>
    </comment>
    <comment ref="B314" authorId="0">
      <text>
        <r>
          <rPr>
            <b/>
            <sz val="9"/>
            <color indexed="81"/>
            <rFont val="Tahoma"/>
            <family val="2"/>
          </rPr>
          <t>MA Ferguson:</t>
        </r>
        <r>
          <rPr>
            <sz val="9"/>
            <color indexed="81"/>
            <rFont val="Tahoma"/>
            <family val="2"/>
          </rPr>
          <t xml:space="preserve">
A La Carte 3850 24 Port Switch
</t>
        </r>
      </text>
    </comment>
    <comment ref="B327" authorId="0">
      <text>
        <r>
          <rPr>
            <b/>
            <sz val="9"/>
            <color indexed="81"/>
            <rFont val="Tahoma"/>
            <family val="2"/>
          </rPr>
          <t>MA Ferguson:</t>
        </r>
        <r>
          <rPr>
            <sz val="9"/>
            <color indexed="81"/>
            <rFont val="Tahoma"/>
            <family val="2"/>
          </rPr>
          <t xml:space="preserve">
A La Carte 3850 24 Port Switch
</t>
        </r>
      </text>
    </comment>
    <comment ref="B340" authorId="0">
      <text>
        <r>
          <rPr>
            <b/>
            <sz val="9"/>
            <color indexed="81"/>
            <rFont val="Tahoma"/>
            <family val="2"/>
          </rPr>
          <t>MA Ferguson:</t>
        </r>
        <r>
          <rPr>
            <sz val="9"/>
            <color indexed="81"/>
            <rFont val="Tahoma"/>
            <family val="2"/>
          </rPr>
          <t xml:space="preserve">
A La Carte 3850 24 Port Switch
</t>
        </r>
      </text>
    </comment>
    <comment ref="B353" authorId="0">
      <text>
        <r>
          <rPr>
            <b/>
            <sz val="9"/>
            <color indexed="81"/>
            <rFont val="Tahoma"/>
            <family val="2"/>
          </rPr>
          <t>MA Ferguson:</t>
        </r>
        <r>
          <rPr>
            <sz val="9"/>
            <color indexed="81"/>
            <rFont val="Tahoma"/>
            <family val="2"/>
          </rPr>
          <t xml:space="preserve">
One Network Bundle with 4507, 5 UPOE/mGig blades, 10 pack 3802 WAPs</t>
        </r>
      </text>
    </comment>
    <comment ref="B405" authorId="0">
      <text>
        <r>
          <rPr>
            <b/>
            <sz val="9"/>
            <color indexed="81"/>
            <rFont val="Tahoma"/>
            <family val="2"/>
          </rPr>
          <t>MA Ferguson:</t>
        </r>
        <r>
          <rPr>
            <sz val="9"/>
            <color indexed="81"/>
            <rFont val="Tahoma"/>
            <family val="2"/>
          </rPr>
          <t xml:space="preserve">
One Network Bundle with 4507, 5 UPOE/mGig blades, 10 pack 3802 WAPs</t>
        </r>
      </text>
    </comment>
    <comment ref="B457" authorId="0">
      <text>
        <r>
          <rPr>
            <b/>
            <sz val="9"/>
            <color indexed="81"/>
            <rFont val="Tahoma"/>
            <family val="2"/>
          </rPr>
          <t>MA Ferguson:</t>
        </r>
        <r>
          <rPr>
            <sz val="9"/>
            <color indexed="81"/>
            <rFont val="Tahoma"/>
            <family val="2"/>
          </rPr>
          <t xml:space="preserve">
One Network Bundle with 4507, 4 UPOE/mGig blades, 10 pack 3802 WAPs</t>
        </r>
      </text>
    </comment>
    <comment ref="B509" authorId="0">
      <text>
        <r>
          <rPr>
            <b/>
            <sz val="9"/>
            <color indexed="81"/>
            <rFont val="Tahoma"/>
            <family val="2"/>
          </rPr>
          <t>MA Ferguson:</t>
        </r>
        <r>
          <rPr>
            <sz val="9"/>
            <color indexed="81"/>
            <rFont val="Tahoma"/>
            <family val="2"/>
          </rPr>
          <t xml:space="preserve">
One Network Bundle with 4510, 6 UPOE/mGig blades, 10 pack 3802 WAPs</t>
        </r>
      </text>
    </comment>
    <comment ref="B563" authorId="0">
      <text>
        <r>
          <rPr>
            <b/>
            <sz val="9"/>
            <color indexed="81"/>
            <rFont val="Tahoma"/>
            <family val="2"/>
          </rPr>
          <t>MA Ferguson:</t>
        </r>
        <r>
          <rPr>
            <sz val="9"/>
            <color indexed="81"/>
            <rFont val="Tahoma"/>
            <family val="2"/>
          </rPr>
          <t xml:space="preserve">
One Network Bundle with 4510, 7 UPOE/mGig blades, 10 pack 3802 WAPs</t>
        </r>
      </text>
    </comment>
    <comment ref="B618" authorId="0">
      <text>
        <r>
          <rPr>
            <b/>
            <sz val="9"/>
            <color indexed="81"/>
            <rFont val="Tahoma"/>
            <family val="2"/>
          </rPr>
          <t>MA Ferguson:</t>
        </r>
        <r>
          <rPr>
            <sz val="9"/>
            <color indexed="81"/>
            <rFont val="Tahoma"/>
            <family val="2"/>
          </rPr>
          <t xml:space="preserve">
One Network Bundle with 4510, 6 UPOE/mGig blades, 10 pack 3802 WAPs</t>
        </r>
      </text>
    </comment>
    <comment ref="B672" authorId="0">
      <text>
        <r>
          <rPr>
            <b/>
            <sz val="9"/>
            <color indexed="81"/>
            <rFont val="Tahoma"/>
            <family val="2"/>
          </rPr>
          <t>MA Ferguson:</t>
        </r>
        <r>
          <rPr>
            <sz val="9"/>
            <color indexed="81"/>
            <rFont val="Tahoma"/>
            <family val="2"/>
          </rPr>
          <t xml:space="preserve">
Cisco One Bundle 4500X
(16 Port)</t>
        </r>
      </text>
    </comment>
    <comment ref="B690" authorId="0">
      <text>
        <r>
          <rPr>
            <b/>
            <sz val="9"/>
            <color indexed="81"/>
            <rFont val="Tahoma"/>
            <family val="2"/>
          </rPr>
          <t>MA Ferguson:</t>
        </r>
        <r>
          <rPr>
            <sz val="9"/>
            <color indexed="81"/>
            <rFont val="Tahoma"/>
            <family val="2"/>
          </rPr>
          <t xml:space="preserve">
Cisco One Bundle 4500X
(16 Port)</t>
        </r>
      </text>
    </comment>
    <comment ref="B789" authorId="0">
      <text>
        <r>
          <rPr>
            <b/>
            <sz val="9"/>
            <color indexed="81"/>
            <rFont val="Tahoma"/>
            <family val="2"/>
          </rPr>
          <t>MA Ferguson:</t>
        </r>
        <r>
          <rPr>
            <sz val="9"/>
            <color indexed="81"/>
            <rFont val="Tahoma"/>
            <family val="2"/>
          </rPr>
          <t xml:space="preserve">
SX20 (New Sku)
</t>
        </r>
      </text>
    </comment>
    <comment ref="B811" authorId="0">
      <text>
        <r>
          <rPr>
            <b/>
            <sz val="9"/>
            <color indexed="81"/>
            <rFont val="Tahoma"/>
            <family val="2"/>
          </rPr>
          <t>MA Ferguson:</t>
        </r>
        <r>
          <rPr>
            <sz val="9"/>
            <color indexed="81"/>
            <rFont val="Tahoma"/>
            <family val="2"/>
          </rPr>
          <t xml:space="preserve">
SX10
</t>
        </r>
      </text>
    </comment>
  </commentList>
</comments>
</file>

<file path=xl/sharedStrings.xml><?xml version="1.0" encoding="utf-8"?>
<sst xmlns="http://schemas.openxmlformats.org/spreadsheetml/2006/main" count="8335" uniqueCount="878">
  <si>
    <t>n/a</t>
  </si>
  <si>
    <t>APC Smart-UPS 5000VA 208V Rackmount/Tower</t>
  </si>
  <si>
    <t>APC Step-Down Transformer RM 2U 208V IN 120V OUT</t>
  </si>
  <si>
    <t>Rack PDU Basic 1U 30A 208V Four C19s APC Basic Rack PDU input: 208V</t>
  </si>
  <si>
    <t>APC Power Cord C19 to C20</t>
  </si>
  <si>
    <t>Part Number</t>
  </si>
  <si>
    <t>Description</t>
  </si>
  <si>
    <t>Lead Time</t>
  </si>
  <si>
    <t>Unit List Price</t>
  </si>
  <si>
    <t>Qty</t>
  </si>
  <si>
    <t/>
  </si>
  <si>
    <t>ONENTWK-ENT-10-10</t>
  </si>
  <si>
    <t>4510,2xSUP8e, 4x4748-UPoE,10AP Bundle</t>
  </si>
  <si>
    <t>---</t>
  </si>
  <si>
    <t>WS-C4510R+E</t>
  </si>
  <si>
    <t>Catalyst 4500E 10 slot chassis for 48Gbps/slot, fan, no ps</t>
  </si>
  <si>
    <t>CON-SNT-C4510R+E</t>
  </si>
  <si>
    <t>N/A</t>
  </si>
  <si>
    <t>C4K-SLOT-CVR-E</t>
  </si>
  <si>
    <t>Catalyst 4500 E-Series Family Slot Cover</t>
  </si>
  <si>
    <t>C4500E-IP-ES</t>
  </si>
  <si>
    <t>Paper IP to Ent Services License</t>
  </si>
  <si>
    <t>WS-X45-SUP8-E</t>
  </si>
  <si>
    <t>Catalyst 4500 E-Series Supervisor 8-E</t>
  </si>
  <si>
    <t>WS-X45-SUP8-E/2</t>
  </si>
  <si>
    <t>Catalyst 4500 E-Series Redundant Supervisor 8-E</t>
  </si>
  <si>
    <t>WS-X4748-12X48U+E</t>
  </si>
  <si>
    <t>Catalyst 4500E 48-Port UPOE w/ 12p mGig and 36p 10/100/1000</t>
  </si>
  <si>
    <t>PWR-C45-9000ACV</t>
  </si>
  <si>
    <t>Catalyst 4500E 9000W AC triple input Power Supply (Data + Po</t>
  </si>
  <si>
    <t>CAB-AC-2800W-TWLK</t>
  </si>
  <si>
    <t>U.S. Power Cord, Twist Lock, NEMA 6-20 Plug</t>
  </si>
  <si>
    <t>PWR-C45-9000ACV/2</t>
  </si>
  <si>
    <t>AIR-AP-T-RAIL-R</t>
  </si>
  <si>
    <t>Ceiling Grid Clip for Aironet APs - Recessed Mount (Default)</t>
  </si>
  <si>
    <t>C1-ISE-BASE-CAT4K</t>
  </si>
  <si>
    <t>Cisco ONE Identity Services Engine 150 EndPoint Base Lic</t>
  </si>
  <si>
    <t>C1-R-C4500E-IPBLIC</t>
  </si>
  <si>
    <t>Cisco ONE IP Base (reference, no lic)</t>
  </si>
  <si>
    <t>C1-EGW-150-K9</t>
  </si>
  <si>
    <t>Cisco ONE Energy Mgmt Perpetual Lic - 150 DO End Points</t>
  </si>
  <si>
    <t>C1-PI-LFAS-4K6K-K9</t>
  </si>
  <si>
    <t>Cisco ONE PI Device License for LF &amp; AS for Cat 4k, 6k</t>
  </si>
  <si>
    <t>CON-ECMU-C1FPAIR</t>
  </si>
  <si>
    <t>SWSS UPGRADES C1 Foundation Perpetual - Wireless</t>
  </si>
  <si>
    <t>C1-MSE-LS-1</t>
  </si>
  <si>
    <t>C1-ISE-BASE-AP</t>
  </si>
  <si>
    <t>Cisco ONE Identity Services Engine 25 EndPoint Base Lic</t>
  </si>
  <si>
    <t>C1-PI-LFAS-AP-K9</t>
  </si>
  <si>
    <t>Cisco ONE PI Device License for LF &amp; AS for WLAN</t>
  </si>
  <si>
    <t>C1-MSE-PAK</t>
  </si>
  <si>
    <t>Cisco ONE MSE License PAK</t>
  </si>
  <si>
    <t>CP-7821-K9=</t>
  </si>
  <si>
    <t>CP-7800-WMK=</t>
  </si>
  <si>
    <t>Spare Wallmount Kit for Cisco UC Phone 7800 Series</t>
  </si>
  <si>
    <t>CP-8845-K9=</t>
  </si>
  <si>
    <t>CP-8865-K9=</t>
  </si>
  <si>
    <t>CP-BEKEM=</t>
  </si>
  <si>
    <t>Cisco IP Phone 8800 Key Expansion Module</t>
  </si>
  <si>
    <t>CP-8831-K9=</t>
  </si>
  <si>
    <t>Power Cord, North America</t>
  </si>
  <si>
    <t>CAB-AC</t>
  </si>
  <si>
    <t>AC Power Cord (North America), C13, NEMA 5-15P, 2.1m</t>
  </si>
  <si>
    <t>PWR-CORD-US-A</t>
  </si>
  <si>
    <t>Pwr Cord US 1.8m Black YP-12 To YC-12</t>
  </si>
  <si>
    <t>CTS-CTRL-DVX-10</t>
  </si>
  <si>
    <t>Touch 10 Control Device - selectable option</t>
  </si>
  <si>
    <t>CON-ECDN-CTLDV10</t>
  </si>
  <si>
    <t>ESS WITH 8X5XNBD Cisco Touch 10 inch</t>
  </si>
  <si>
    <t>CAB-DV10-8M-</t>
  </si>
  <si>
    <t>8 meter flat grey Ethernet cable for Touch 10</t>
  </si>
  <si>
    <t>CAB-MIC20-EXT</t>
  </si>
  <si>
    <t>Extension cable for the Performance microphone</t>
  </si>
  <si>
    <t>Performance Microphone 20</t>
  </si>
  <si>
    <t>Wall Mount Kit for SX20</t>
  </si>
  <si>
    <t>CTS-PHD1080P12XS2+</t>
  </si>
  <si>
    <t>PrecisionHD Camera 1080p 12x Gen 2  for use in auto expand</t>
  </si>
  <si>
    <t>CAB-HDMI-PHD12XS</t>
  </si>
  <si>
    <t>Custom 12xcamera cable; HDMI, Cont. and Power (3m)</t>
  </si>
  <si>
    <t>CAB-2HDMI-3M</t>
  </si>
  <si>
    <t>HDMI to HDMI cable</t>
  </si>
  <si>
    <t>License Key Software Encrypted</t>
  </si>
  <si>
    <t>SW Image for SX20 and MX200/300 (2nd gen) series endpoints</t>
  </si>
  <si>
    <t>CTS-QSC20-MIC=</t>
  </si>
  <si>
    <t>CAB-MIC20-EXT=</t>
  </si>
  <si>
    <t>CP-PWR-CUBE-4=</t>
  </si>
  <si>
    <t>IP Phone power transformer for the 89/9900 phone series</t>
  </si>
  <si>
    <t>CP-PWR-CORD-NA=</t>
  </si>
  <si>
    <t>SFP-H10GB-CU5M=</t>
  </si>
  <si>
    <t>10GBASE-CU SFP+ Cable 5 Meter</t>
  </si>
  <si>
    <t>INST-CDR-1</t>
  </si>
  <si>
    <t>SUA5000RMT5U</t>
  </si>
  <si>
    <t>AP9626</t>
  </si>
  <si>
    <t>AP9570</t>
  </si>
  <si>
    <t>AP9877</t>
  </si>
  <si>
    <t>Length</t>
  </si>
  <si>
    <t>Unit</t>
  </si>
  <si>
    <t>MISCELLANEOUS</t>
  </si>
  <si>
    <t>HLT3I-X0</t>
  </si>
  <si>
    <t>Panduit Tak-Ty Hook and loop cable ties, 12" length, HLT3I-X0, roll of 10</t>
  </si>
  <si>
    <t>12"</t>
  </si>
  <si>
    <t>Roll</t>
  </si>
  <si>
    <t>S100X150VAC</t>
  </si>
  <si>
    <t>Panduit P1 Self-Laminating Label Cassettes for PanTher LS8E hand-held printer. 200 labels per package.</t>
  </si>
  <si>
    <t>Cassette</t>
  </si>
  <si>
    <t>NWSLC-3Y</t>
  </si>
  <si>
    <t>Panduit Orange cable identification sleeve for 3mm Simplex cable, 1" Length, Pack of 100</t>
  </si>
  <si>
    <t>CABLES</t>
  </si>
  <si>
    <t>CPCSSX2-0ZF005</t>
  </si>
  <si>
    <t>Commscope, Systimax solution, CAT6A, RJ45, Straight patch cable, No boot, Blue Color</t>
  </si>
  <si>
    <t>5 ft</t>
  </si>
  <si>
    <t>Each</t>
  </si>
  <si>
    <t>CPCSSX2-0ZF007</t>
  </si>
  <si>
    <t>7 ft</t>
  </si>
  <si>
    <t>CPCSSX2-0ZF010</t>
  </si>
  <si>
    <t>10 ft</t>
  </si>
  <si>
    <t>CPCSSX2-0ZF015</t>
  </si>
  <si>
    <t>15 ft</t>
  </si>
  <si>
    <t>CPCSSX2-0ZF020</t>
  </si>
  <si>
    <t>20 ft</t>
  </si>
  <si>
    <t>CPCSSX2-0ZF025</t>
  </si>
  <si>
    <t>25 ft</t>
  </si>
  <si>
    <t>CPCSSX2-0ZF030</t>
  </si>
  <si>
    <t>30 ft</t>
  </si>
  <si>
    <t>CPCSSX2-0ZF035</t>
  </si>
  <si>
    <t>35 ft</t>
  </si>
  <si>
    <t>CPC3312-03F005</t>
  </si>
  <si>
    <t>Commscope, Systimax solution, CAT6, RJ45, Straight patch cable, No boot, Gray Color</t>
  </si>
  <si>
    <t>CPC3312-03F007</t>
  </si>
  <si>
    <t>CPC3312-03F010</t>
  </si>
  <si>
    <t>CPC3312-03F015</t>
  </si>
  <si>
    <t>CPC3312-03F025</t>
  </si>
  <si>
    <t>CPC3312-03F030</t>
  </si>
  <si>
    <t>CPC3312-03F035</t>
  </si>
  <si>
    <t>CPC3312-03F050</t>
  </si>
  <si>
    <t>50 ft</t>
  </si>
  <si>
    <t>LC - SC</t>
  </si>
  <si>
    <t>FEXLCSC42-MXF010</t>
  </si>
  <si>
    <t>Commscope, Systimax solution,  LC - SC , 10Gb Duplex Multimode 50/125 OM4 fiber cable, Aqua color</t>
  </si>
  <si>
    <t>FEXLCSC42-MXF015</t>
  </si>
  <si>
    <t>FEXLCSC42-MXF020</t>
  </si>
  <si>
    <t>FEXLCSC42-MXF025</t>
  </si>
  <si>
    <t>FEXLCSC42-MXF030</t>
  </si>
  <si>
    <t>FEXLCSC42-MXF035</t>
  </si>
  <si>
    <t>FEXLCSC42-MXF040</t>
  </si>
  <si>
    <t>40 ft</t>
  </si>
  <si>
    <t>FEXLCSC42-MXF045</t>
  </si>
  <si>
    <t>45 ft</t>
  </si>
  <si>
    <t>FEXLCSC42-MXF050</t>
  </si>
  <si>
    <t>LC - LC</t>
  </si>
  <si>
    <t>FEXLCLC42-MXF010</t>
  </si>
  <si>
    <t>Commscope, Systimax solution,  LC - LC , 10Gb Duplex Multimode 50/125 OM4 fiber cable, Aqua color</t>
  </si>
  <si>
    <t>FEXLCLC42-MXF015</t>
  </si>
  <si>
    <t>FEXLCLC42-MXF020</t>
  </si>
  <si>
    <t>FEXLCLC42-MXF025</t>
  </si>
  <si>
    <t>FEXLCLC42-MXF030</t>
  </si>
  <si>
    <t>FEXLCLC42-MXF035</t>
  </si>
  <si>
    <t>FEXLCLC42-MXF040</t>
  </si>
  <si>
    <t>FEXLCLC42-MXF045</t>
  </si>
  <si>
    <t>FEXLCLC42-MXF050</t>
  </si>
  <si>
    <t>SC - SC</t>
  </si>
  <si>
    <t>FEXSCSC42-MXF010</t>
  </si>
  <si>
    <t>Commscope, Systimax solution,  SC - SC , 10Gb Duplex Multimode 50/125 OM4 fiber cable, Aqua color</t>
  </si>
  <si>
    <t>FEXSCSC42-MXF015</t>
  </si>
  <si>
    <t>FEXSCSC42-MXF020</t>
  </si>
  <si>
    <t>FEXSCSC42-MXF025</t>
  </si>
  <si>
    <t>FEXSCSC42-MXF030</t>
  </si>
  <si>
    <t>FEXSCSC42-MXF035</t>
  </si>
  <si>
    <t>FEXSCSC42-MXF040</t>
  </si>
  <si>
    <t>FEXSCSC42-MXF045</t>
  </si>
  <si>
    <t>FEXSCSC42-MXF050</t>
  </si>
  <si>
    <t>FEWLCSC42-JXF010</t>
  </si>
  <si>
    <t>Commscope, Systimax solution,  LC - SC , TERASPEED Singlemode 8.3/125 SM fiber cable, Yellow color</t>
  </si>
  <si>
    <t>FEWLCSC42-JXF015</t>
  </si>
  <si>
    <t>FEWLCSC42-JXF020</t>
  </si>
  <si>
    <t>FEWLCSC42-JXF025</t>
  </si>
  <si>
    <t>FEWLCSC42-JXF030</t>
  </si>
  <si>
    <t>FEWLCSC42-JXF035</t>
  </si>
  <si>
    <t>FEWLCSC42-JXF040</t>
  </si>
  <si>
    <t>FEWLCSC42-JXF045</t>
  </si>
  <si>
    <t>FEWLCSC42-JXF050</t>
  </si>
  <si>
    <t>ANALOG</t>
  </si>
  <si>
    <t>N154-050-C3 </t>
  </si>
  <si>
    <t>TRIPPLITE - Cat3 25-Pair Telco Cable (RJ21 M to Open End), 50-ft.</t>
  </si>
  <si>
    <t>N154-100-C3 </t>
  </si>
  <si>
    <t>TRIPPLITE - Cat3 25-Pair Telco Cable (RJ21 M to Open End), 100-ft.</t>
  </si>
  <si>
    <t>100 ft</t>
  </si>
  <si>
    <t>P110KB1005Y</t>
  </si>
  <si>
    <t>Panduit PAN-PUNCH 110 - punch-down block</t>
  </si>
  <si>
    <t>S700A110-B1-50</t>
  </si>
  <si>
    <t>Siemon's 50-pair pre-wired S110 block with legs</t>
  </si>
  <si>
    <t>ELN25T-0025-MM</t>
  </si>
  <si>
    <t>Blackbox CAT3 Telco Connector Cable (UTP), PVC (25-3-PP-25-GY)</t>
  </si>
  <si>
    <t>ELN25TP-0025-MM</t>
  </si>
  <si>
    <t>Blackbox CAT3 Telco Connector Cable (UTP), PLENUM (25PP25PL3)</t>
  </si>
  <si>
    <t>ELN25T-0050-MM</t>
  </si>
  <si>
    <t>Blackbox CAT3 Telco Connector Cable (UTP), PVC (25-3-PP-50-GY)</t>
  </si>
  <si>
    <t>ELN25TP-0050-MM</t>
  </si>
  <si>
    <t>Blackbox CAT3 Telco Connector Cable (UTP), PLENUM (25PP50PL3)</t>
  </si>
  <si>
    <t>S110P1-P1-15</t>
  </si>
  <si>
    <t>Siemon cable, 1 Pair Double Ended 110 Patchcord, 110 TO 110</t>
  </si>
  <si>
    <t>S110P1-U1-15</t>
  </si>
  <si>
    <t>Siemon cable, 1 Pair Double Ended 110 Patchcord, 110 TO RJ11</t>
  </si>
  <si>
    <t>S110P1-U4-15</t>
  </si>
  <si>
    <t>Siemon cable, 1 Pair Double Ended 110 Patchcord, 110 TO RJ45</t>
  </si>
  <si>
    <t>02970</t>
  </si>
  <si>
    <t>Cables2Go, RJ11 Modular Telephone Cable, RJ11 to RJ11, 7ft</t>
  </si>
  <si>
    <t>7ft</t>
  </si>
  <si>
    <t>09590</t>
  </si>
  <si>
    <t>Cables2Go, RJ11 Modular Telephone Cable, RJ11 to RJ11, 14ft</t>
  </si>
  <si>
    <t>14ft</t>
  </si>
  <si>
    <t>EYN7001BL-1000</t>
  </si>
  <si>
    <t>Blackbox Cross-Connect Wire, 1 Pair, White/Blue w Blue - 1000ft</t>
  </si>
  <si>
    <t>1000 ft</t>
  </si>
  <si>
    <t>SFP-10G-LR-S=</t>
  </si>
  <si>
    <t>10GBASE-CU SFP+ Cable 1 Meter</t>
  </si>
  <si>
    <t>10GBASE-CU SFP+ Cable 3 Meter</t>
  </si>
  <si>
    <t>CVR-X2-SFP10G=</t>
  </si>
  <si>
    <t>X2 to SFP+ Adaptor module</t>
  </si>
  <si>
    <t>C1-CAT-UPG</t>
  </si>
  <si>
    <t>Cisco ONE Upg for Catalyst Switches - CHOOSE ONLY QTY 1 HERE</t>
  </si>
  <si>
    <t>CON-ECMU-C1CATUPG</t>
  </si>
  <si>
    <t>SWSS UPGRADES Cisco ONE Upgrade for Catalyst Switches</t>
  </si>
  <si>
    <t>C1FBVCAT4500S-02</t>
  </si>
  <si>
    <t>Tracker PID v02 Fnd Perpetual CAT4500S - no delivery</t>
  </si>
  <si>
    <t>SNTC-8X5XNBD Catalyst 4500E 10 slot chassis for 48Gbp</t>
  </si>
  <si>
    <t>AIR-AP-BRACKET-1</t>
  </si>
  <si>
    <t>802.11n AP Low Profile Mounting Bracket (Default)</t>
  </si>
  <si>
    <t>CON-ECMU-C1AIRK</t>
  </si>
  <si>
    <t>SWSS UPGRADES Cisco ONE - Wireless</t>
  </si>
  <si>
    <t>Cisco ONE CMX Base (Location + Connect) - 1AP license</t>
  </si>
  <si>
    <t>C1-CEM-25-K9</t>
  </si>
  <si>
    <t>Cisco ONE Energy Mgmt Perpetual Lic - 25 DO End Points</t>
  </si>
  <si>
    <t>C1-LC-5-1Y</t>
  </si>
  <si>
    <t>Cisco ONE StealthWatch 5 FPS Lic 1 YR</t>
  </si>
  <si>
    <t>C1F1VAIR-03</t>
  </si>
  <si>
    <t>Tracker PID v03 Fnd Perpetual AIR - no delivery</t>
  </si>
  <si>
    <t>SFP-10G-SR-S=</t>
  </si>
  <si>
    <t>10GBASE-SR SFP Module, Enterprise-Class</t>
  </si>
  <si>
    <t>Cisco UC Phone 7821</t>
  </si>
  <si>
    <t>3.0.1</t>
  </si>
  <si>
    <t>Cisco IP Phone 8845</t>
  </si>
  <si>
    <t>Cisco IP Phone 8865</t>
  </si>
  <si>
    <t>Cisco 8831 Base/Control Panel for North America</t>
  </si>
  <si>
    <t>CP-8831-DCU-S</t>
  </si>
  <si>
    <t>Spare Cisco 8831 Display Control Unit (DCU)</t>
  </si>
  <si>
    <t>Extension cable for the TABL MIC20 microphone</t>
  </si>
  <si>
    <t>Service Duration (Months)</t>
  </si>
  <si>
    <t>Phones</t>
  </si>
  <si>
    <t>Video Conferencing</t>
  </si>
  <si>
    <t>Variphy Insight CDR - Call History, Call Accounting, Call Trace, Device Utilization</t>
  </si>
  <si>
    <t>CPC3312-07F007</t>
  </si>
  <si>
    <t>Commscope, Systimax solution, CAT6, RJ45, Straight patch cable, No boot, Red Color</t>
  </si>
  <si>
    <t>CPC3312-07F020</t>
  </si>
  <si>
    <t>CPC3312-07F035</t>
  </si>
  <si>
    <t>APC UPS</t>
  </si>
  <si>
    <t>Access Points</t>
  </si>
  <si>
    <t>Analog Gateways</t>
  </si>
  <si>
    <t>WS-C3850-24U-E</t>
  </si>
  <si>
    <t>Cisco Catalyst 3850 24 Port UPOE IP Services</t>
  </si>
  <si>
    <t>1.0.1</t>
  </si>
  <si>
    <t>CON-SNT-WS8524UE</t>
  </si>
  <si>
    <t>SNTC-8X5XNBD Cisco Catalyst 3850</t>
  </si>
  <si>
    <t>S3850UK9-163</t>
  </si>
  <si>
    <t>UNIVERSAL</t>
  </si>
  <si>
    <t>C3850-NM-2-10G</t>
  </si>
  <si>
    <t>Cisco Catalyst 3850 2 x 10GE Network Module</t>
  </si>
  <si>
    <t>CAB-TA-NA</t>
  </si>
  <si>
    <t>North America AC Type A Power Cable</t>
  </si>
  <si>
    <t>CAB-CONSOLE-USB</t>
  </si>
  <si>
    <t>Console Cable 6 ft with USB Type A and mini-B</t>
  </si>
  <si>
    <t>STACK-T1-50CM</t>
  </si>
  <si>
    <t>50CM Type 1 Stacking Cable</t>
  </si>
  <si>
    <t>CAB-SPWR-30CM</t>
  </si>
  <si>
    <t>Catalyst 3750X and 3850 Stack Power Cable 30 CM</t>
  </si>
  <si>
    <t>FNF-AP</t>
  </si>
  <si>
    <t>90 Day Full Functionality Trial of LiveAction software</t>
  </si>
  <si>
    <t>PWR-C1-1100WAC</t>
  </si>
  <si>
    <t>1100W AC Config 1 Power Supply</t>
  </si>
  <si>
    <t>PWR-C1-BLANK</t>
  </si>
  <si>
    <t>Config 1 Power Supply Blank</t>
  </si>
  <si>
    <t>C1-C4500X-16SFP+</t>
  </si>
  <si>
    <t>Cisco ONE Catalyst 4500-X 16 Port 10G IP Base, Front-to-Back</t>
  </si>
  <si>
    <t>2.0.1</t>
  </si>
  <si>
    <t>CON-SNT-45X16SFP</t>
  </si>
  <si>
    <t>SNTC-8X5XNBD C1 Cat 4500-X 16 Port 10G IP Base</t>
  </si>
  <si>
    <t>C4KX-PWR-750AC-R/2</t>
  </si>
  <si>
    <t>Catalyst 4500X 750W AC front to back cooling 2nd PWR supply</t>
  </si>
  <si>
    <t>C4KX-PWR-750AC-R</t>
  </si>
  <si>
    <t>Catalyst 4500X 750W AC front to back cooling power supply</t>
  </si>
  <si>
    <t>C4KX-NM-BLANK</t>
  </si>
  <si>
    <t>Catalyst 4500X Network Module Blank</t>
  </si>
  <si>
    <t>CAB-US515-C15-US</t>
  </si>
  <si>
    <t>NEMA 5-15 to IEC-C15 8ft US</t>
  </si>
  <si>
    <t>S45XUK9-37E</t>
  </si>
  <si>
    <t>CAT4500-X  Universal Crypto Image</t>
  </si>
  <si>
    <t>C1FAPCAT4500X</t>
  </si>
  <si>
    <t>Cisco ONE Foundation Perpetual Cat4500X Std</t>
  </si>
  <si>
    <t>2.6.0.1</t>
  </si>
  <si>
    <t>CON-ECMU-C1FA4500X</t>
  </si>
  <si>
    <t>SWSS UPGRADES C1 Foundation Perpetual Cat4500X Std</t>
  </si>
  <si>
    <t>C1FAVCAT4500X-02</t>
  </si>
  <si>
    <t>Tracker PID v02 Fnd Perpetual CAT4500X - no delivery</t>
  </si>
  <si>
    <t>C1AAPCAT45001</t>
  </si>
  <si>
    <t>Cisco ONE Advanced Perpetual Cat4500X 16P and 24P Std</t>
  </si>
  <si>
    <t>2.11.0.1</t>
  </si>
  <si>
    <t>CON-ECMU-C1AAPCAT4</t>
  </si>
  <si>
    <t>SWSS UPGRADES Cisco ONE Advanced P</t>
  </si>
  <si>
    <t>C4500X-16P-ES-C1</t>
  </si>
  <si>
    <t>Cisco ONE Ent. Services license for 16P Catalyst 4500-X</t>
  </si>
  <si>
    <t>C1-C4500X-24X-IPB</t>
  </si>
  <si>
    <t>Cisco ONE Catalyst 4500-X 24 Port 10G IP Base, Front-to-Back</t>
  </si>
  <si>
    <t>CON-SNT-4524XIPB</t>
  </si>
  <si>
    <t>SNTC-8X5XNBD C1 Cat 4500-X 24 Port 10G IP Base</t>
  </si>
  <si>
    <t>3.5.0.1</t>
  </si>
  <si>
    <t>3.10.0.1</t>
  </si>
  <si>
    <t>C4KX-NM-8SFP+</t>
  </si>
  <si>
    <t>Catalyst 4500X 8 Port 10G Network Module</t>
  </si>
  <si>
    <t>ONENTWK-EN-07-10</t>
  </si>
  <si>
    <t>4507+2xSUP8e, 2x4748-UPoE,10P Bundle</t>
  </si>
  <si>
    <t>C1-AIR-K9</t>
  </si>
  <si>
    <t>Cisco ONE Access - Wireless - CHOOSE ONLY QTY 1 HERE</t>
  </si>
  <si>
    <t>4.1.0.1</t>
  </si>
  <si>
    <t>4.1.1</t>
  </si>
  <si>
    <t>DNA-VOUCHER</t>
  </si>
  <si>
    <t>Tracker Eligibility SKU for DNA Offers</t>
  </si>
  <si>
    <t>4.1.2</t>
  </si>
  <si>
    <t>4.1.3</t>
  </si>
  <si>
    <t>C1FPAIRK9</t>
  </si>
  <si>
    <t>Cisco ONE Foundation Perpetual - Wireless</t>
  </si>
  <si>
    <t>4.1.3.0.1</t>
  </si>
  <si>
    <t>4.1.4</t>
  </si>
  <si>
    <t>C1-WLC-1</t>
  </si>
  <si>
    <t>Cisco ONE Wireless LAN Controller AP License (any WLC)</t>
  </si>
  <si>
    <t>4.1.5</t>
  </si>
  <si>
    <t>C1-WLC-PAK</t>
  </si>
  <si>
    <t>Cisco ONE Wireless LAN Controller AP License PAK (any WLC)</t>
  </si>
  <si>
    <t>4.1.6</t>
  </si>
  <si>
    <t>4.1.7</t>
  </si>
  <si>
    <t>4.1.8</t>
  </si>
  <si>
    <t>4.1.9</t>
  </si>
  <si>
    <t>4.1.10</t>
  </si>
  <si>
    <t>4.1.11</t>
  </si>
  <si>
    <t>4.2.0.1</t>
  </si>
  <si>
    <t>4.2.1</t>
  </si>
  <si>
    <t>C1FBUCAT4500R</t>
  </si>
  <si>
    <t>Cisco ONE Foundation Perpetual Cat4500 (Redundant Sup)</t>
  </si>
  <si>
    <t>4.2.1.0.1</t>
  </si>
  <si>
    <t>CON-ECMU-C1FBUCAT</t>
  </si>
  <si>
    <t>SWSS UPGRADES Cisco ONE Foundation</t>
  </si>
  <si>
    <t>4.2.2</t>
  </si>
  <si>
    <t>4.2.3</t>
  </si>
  <si>
    <t>4.2.4</t>
  </si>
  <si>
    <t>4.2.5</t>
  </si>
  <si>
    <t>4.2.6</t>
  </si>
  <si>
    <t>4.2.7</t>
  </si>
  <si>
    <t>C1ABUCAT4500S</t>
  </si>
  <si>
    <t>Cisco ONE Upg-to Advanced Cat4500 Bundles Std</t>
  </si>
  <si>
    <t>4.2.7.0.1</t>
  </si>
  <si>
    <t>CON-ECMU-C1ABC45S</t>
  </si>
  <si>
    <t>SWSS UPGRADES C1 Advd Perpetual Cat4500 Bndls Std</t>
  </si>
  <si>
    <t>4.2.8</t>
  </si>
  <si>
    <t>C1-R-C4500E-ES</t>
  </si>
  <si>
    <t>Cisco ONE Ent Services (Reference, No License)</t>
  </si>
  <si>
    <t>WS-C4507R+E</t>
  </si>
  <si>
    <t>Catalyst4500E 7 slot chassis for 48Gbps/slot, fan, no ps</t>
  </si>
  <si>
    <t>4.3.0.1</t>
  </si>
  <si>
    <t>CON-SNT-C4507R+E</t>
  </si>
  <si>
    <t>SNTC-8X5XNBD Catalyst4500E 7 slot chassis for 48Gbps</t>
  </si>
  <si>
    <t>4.3.1</t>
  </si>
  <si>
    <t>4.3.2</t>
  </si>
  <si>
    <t>4.3.3</t>
  </si>
  <si>
    <t>4.3.4</t>
  </si>
  <si>
    <t>EW-JX-50SW</t>
  </si>
  <si>
    <t>Key for Cisco EnergyWise Mgmt (JouleX) 45-day trial License</t>
  </si>
  <si>
    <t>4.3.5</t>
  </si>
  <si>
    <t>4.3.6</t>
  </si>
  <si>
    <t>4.3.7</t>
  </si>
  <si>
    <t>4.3.8</t>
  </si>
  <si>
    <t>4.3.9</t>
  </si>
  <si>
    <t>4.3.10</t>
  </si>
  <si>
    <t>4.3.11</t>
  </si>
  <si>
    <t>4.3.12</t>
  </si>
  <si>
    <t>PWR-C45-6000ACV</t>
  </si>
  <si>
    <t>Catalyst 4500 6000W AC dual input Power Supply (Data + PoE)</t>
  </si>
  <si>
    <t>4.3.13</t>
  </si>
  <si>
    <t>PWR-C45-6000ACV/2</t>
  </si>
  <si>
    <t>4.4.0.1</t>
  </si>
  <si>
    <t>4.4.1</t>
  </si>
  <si>
    <t>4.4.2</t>
  </si>
  <si>
    <t>4.4.3</t>
  </si>
  <si>
    <t>4.4.4</t>
  </si>
  <si>
    <t>4.4.4.0.1</t>
  </si>
  <si>
    <t>5.1.0.1</t>
  </si>
  <si>
    <t>5.1.1</t>
  </si>
  <si>
    <t>5.1.2</t>
  </si>
  <si>
    <t>5.1.3</t>
  </si>
  <si>
    <t>5.1.3.0.1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</si>
  <si>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</si>
  <si>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</si>
  <si>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</si>
  <si>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</si>
  <si>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</si>
  <si>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</si>
  <si>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</si>
  <si>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</si>
  <si>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5.2.0.1</t>
  </si>
  <si>
    <t>5.2.1</t>
  </si>
  <si>
    <t>5.2.1.0.1</t>
  </si>
  <si>
    <t>5.2.2</t>
  </si>
  <si>
    <t>5.2.3</t>
  </si>
  <si>
    <t>5.2.4</t>
  </si>
  <si>
    <t>5.2.5</t>
  </si>
  <si>
    <t>5.2.6</t>
  </si>
  <si>
    <t>5.2.7</t>
  </si>
  <si>
    <t>5.2.8</t>
  </si>
  <si>
    <t>5.3.0.1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</si>
  <si>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</si>
  <si>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</si>
  <si>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</si>
  <si>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</si>
  <si>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</si>
  <si>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</si>
  <si>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</si>
  <si>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</si>
  <si>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>5.3.9</t>
  </si>
  <si>
    <t>5.3.10</t>
  </si>
  <si>
    <t>5.3.11</t>
  </si>
  <si>
    <t>5.3.12</t>
  </si>
  <si>
    <t>5.3.13</t>
  </si>
  <si>
    <t>5.3.14</t>
  </si>
  <si>
    <t>5.4.0.1</t>
  </si>
  <si>
    <t>5.4.1</t>
  </si>
  <si>
    <t>5.4.2</t>
  </si>
  <si>
    <t>5.4.3</t>
  </si>
  <si>
    <t>5.4.4</t>
  </si>
  <si>
    <t>5.4.4.0.1</t>
  </si>
  <si>
    <t>10GBASE-LR SFP Module, Enterprise-Class</t>
  </si>
  <si>
    <t>SFP-H10GB-CU1M=</t>
  </si>
  <si>
    <t>SFP-H10GB-CU3M=</t>
  </si>
  <si>
    <t>CP-MIC-WIRED-S=</t>
  </si>
  <si>
    <t>Cisco 8831 Wired Microphone Kit</t>
  </si>
  <si>
    <t>CTS-SX20-QS-WMK</t>
  </si>
  <si>
    <t>CTS-POE-INJ</t>
  </si>
  <si>
    <t>Touch10 PoE power injector</t>
  </si>
  <si>
    <t>CAB-DV10-4M</t>
  </si>
  <si>
    <t>4 meter flat grey Ethernet cable for Touch 10</t>
  </si>
  <si>
    <t>CTS-SX20N-12X-K9</t>
  </si>
  <si>
    <t>SX20 Quick Set w/ 12x Cam, 1 mic, remote and CE8 software</t>
  </si>
  <si>
    <t>20.0.1</t>
  </si>
  <si>
    <t>CON-SNT-CTSX2NK9</t>
  </si>
  <si>
    <t>SNTC-8X5XNBD SX20 Quick Set w 12x Cam, 1 mic, remote</t>
  </si>
  <si>
    <t>CTS-MIC-TABL20</t>
  </si>
  <si>
    <t>Cisco TelePresence Table Microphone 20</t>
  </si>
  <si>
    <t>20.4.0.1</t>
  </si>
  <si>
    <t>CON-SNT-CTLDV10</t>
  </si>
  <si>
    <t>SNTC-8X5XNBD Touch 10 Control Dev</t>
  </si>
  <si>
    <t>SW-S52010-CE8-K9</t>
  </si>
  <si>
    <t>CTS-SX20N-CODEC</t>
  </si>
  <si>
    <t>SX20-N Codec  - no encryption</t>
  </si>
  <si>
    <t>CTS-MIC-TABL20+</t>
  </si>
  <si>
    <t>CAB-ETH-5M</t>
  </si>
  <si>
    <t>Ethernet cable (5m) for auto expand</t>
  </si>
  <si>
    <t>LIC-S52010-CE-K9</t>
  </si>
  <si>
    <t>PWR-60W-SX-AC</t>
  </si>
  <si>
    <t>Power supply 60W for auto expand</t>
  </si>
  <si>
    <t>CAB-DV10-8M+</t>
  </si>
  <si>
    <t>Network cable (ethernet) 8 meter</t>
  </si>
  <si>
    <t>CTS-RMT-TRC6</t>
  </si>
  <si>
    <t>Remote Control TRC 6</t>
  </si>
  <si>
    <t>VG310</t>
  </si>
  <si>
    <t>Modular 24 FXS Port VoIP Gateway with PVDM3-64</t>
  </si>
  <si>
    <t>28.0.1</t>
  </si>
  <si>
    <t>CON-SNT-VG310ICV</t>
  </si>
  <si>
    <t>SNTC-8X5XNBD Cisco VG310 - Modular 24 FXS Port Voice</t>
  </si>
  <si>
    <t>SVG3XUK9-15603M</t>
  </si>
  <si>
    <t>Cisco VG3X0 UNIVERSAL</t>
  </si>
  <si>
    <t>MEM-CF-256MB</t>
  </si>
  <si>
    <t>256MB Compact Flash for Cisco 1900, 2900, 3900 ISR</t>
  </si>
  <si>
    <t>HWIC-BLANK</t>
  </si>
  <si>
    <t>Blank faceplate for HWIC slot on Cisco ISR</t>
  </si>
  <si>
    <t>PVDM3-64</t>
  </si>
  <si>
    <t>64-channel high-density voice DSP module</t>
  </si>
  <si>
    <t>SL-VG3X0-IPB-K9</t>
  </si>
  <si>
    <t>Cisco VG3X0 IP Base License</t>
  </si>
  <si>
    <t>SL-VG3X0-UC-K9</t>
  </si>
  <si>
    <t>Cisco VG3X0 Unified Communications License</t>
  </si>
  <si>
    <t>CP-DX70-W-K9=</t>
  </si>
  <si>
    <t>Cisco DX70 (White)</t>
  </si>
  <si>
    <t>29.0.1</t>
  </si>
  <si>
    <t>CON-SNT-CPDX70WK</t>
  </si>
  <si>
    <t>SNTC-8X5XNBD Cisco Desktop Collaboration Experience D</t>
  </si>
  <si>
    <t>CP-PWR-CORD-NA</t>
  </si>
  <si>
    <t>Network Switches and Wireless</t>
  </si>
  <si>
    <t>7.1.0.1</t>
  </si>
  <si>
    <t>7.1.1</t>
  </si>
  <si>
    <t>7.1.2</t>
  </si>
  <si>
    <t>7.1.3</t>
  </si>
  <si>
    <t>7.1.3.0.1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</si>
  <si>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</si>
  <si>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</si>
  <si>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</si>
  <si>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</si>
  <si>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</si>
  <si>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</si>
  <si>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</si>
  <si>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</si>
  <si>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7.2.0.1</t>
  </si>
  <si>
    <t>7.2.1</t>
  </si>
  <si>
    <t>7.2.1.0.1</t>
  </si>
  <si>
    <t>7.2.2</t>
  </si>
  <si>
    <t>7.2.3</t>
  </si>
  <si>
    <t>7.2.4</t>
  </si>
  <si>
    <t>7.2.5</t>
  </si>
  <si>
    <t>7.2.6</t>
  </si>
  <si>
    <t>7.2.7</t>
  </si>
  <si>
    <t>7.2.7.0.1</t>
  </si>
  <si>
    <t>7.2.8</t>
  </si>
  <si>
    <t>7.3.0.1</t>
  </si>
  <si>
    <t>7.3.1</t>
  </si>
  <si>
    <t>S45EUK9-S8-38E</t>
  </si>
  <si>
    <t>CAT4500e SUP8e Universal Crypto Image</t>
  </si>
  <si>
    <t>7.3.2</t>
  </si>
  <si>
    <t>7.3.3</t>
  </si>
  <si>
    <t>7.3.4</t>
  </si>
  <si>
    <t>7.3.5</t>
  </si>
  <si>
    <t>7.3.6</t>
  </si>
  <si>
    <t>7.3.7</t>
  </si>
  <si>
    <t>7.3.8</t>
  </si>
  <si>
    <t>7.3.9</t>
  </si>
  <si>
    <t>7.3.10</t>
  </si>
  <si>
    <t>7.3.11</t>
  </si>
  <si>
    <t>7.3.12</t>
  </si>
  <si>
    <t>7.3.13</t>
  </si>
  <si>
    <t>7.3.14</t>
  </si>
  <si>
    <t>AIR-AP3802I-BK910</t>
  </si>
  <si>
    <t>802.11ac W2 10 AP w/CA; 4x4:3SS; Int Ant; mGig -B Domain</t>
  </si>
  <si>
    <t>7.4.0.1</t>
  </si>
  <si>
    <t>CON-SNT-AIR8K910</t>
  </si>
  <si>
    <t>SNTC-8X5XNBD 802.11ac W2 10 AP w/CA; 4x4:3SS; Int Ant</t>
  </si>
  <si>
    <t>7.4.1</t>
  </si>
  <si>
    <t>SW3802-CAPWAP-K9</t>
  </si>
  <si>
    <t>Cisco Aironet 3800 Series CAPWAP Software Image</t>
  </si>
  <si>
    <t>7.4.2</t>
  </si>
  <si>
    <t>7.4.3</t>
  </si>
  <si>
    <t>7.4.4</t>
  </si>
  <si>
    <t>AIR-AP3802I-BBULK</t>
  </si>
  <si>
    <t>BOM Level AP3800i Bulk PID for B Domain</t>
  </si>
  <si>
    <t>7.4.4.0.1</t>
  </si>
  <si>
    <t>CON-SNT-AIR2BULK</t>
  </si>
  <si>
    <t>SNTC-8X5XNBD BOM Level AP3800i Bulk PID for -B Domain</t>
  </si>
  <si>
    <t>8.1.0.1</t>
  </si>
  <si>
    <t>C1AAUCAT4500X</t>
  </si>
  <si>
    <t>Cisco ONE Upg-to Advanced Perpetual Cat4500X 32P Std</t>
  </si>
  <si>
    <t>5.2.7.0.1</t>
  </si>
  <si>
    <t>CON-ECMU-C1AA4500X</t>
  </si>
  <si>
    <t>SWSS UPGRADES C1 Advanced Perpetual Cat4500X 32P Std</t>
  </si>
  <si>
    <t>C1-R-C4500X-ES</t>
  </si>
  <si>
    <t>Cisco ONE 4500X 32P Ent Services Lic Perpetual (Ref, No Lic)</t>
  </si>
  <si>
    <t>6.1.0.1</t>
  </si>
  <si>
    <t>6.1.1</t>
  </si>
  <si>
    <t>6.1.2</t>
  </si>
  <si>
    <t>6.1.3</t>
  </si>
  <si>
    <t>6.1.3.0.1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</si>
  <si>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</si>
  <si>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</si>
  <si>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</si>
  <si>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</si>
  <si>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</si>
  <si>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</si>
  <si>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</si>
  <si>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</si>
  <si>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6.2.0.1</t>
  </si>
  <si>
    <t>6.2.1</t>
  </si>
  <si>
    <t>6.2.1.0.1</t>
  </si>
  <si>
    <t>6.2.2</t>
  </si>
  <si>
    <t>6.2.3</t>
  </si>
  <si>
    <t>6.2.4</t>
  </si>
  <si>
    <t>6.2.5</t>
  </si>
  <si>
    <t>6.2.6</t>
  </si>
  <si>
    <t>6.2.7</t>
  </si>
  <si>
    <t>6.2.7.0.1</t>
  </si>
  <si>
    <t>6.2.8</t>
  </si>
  <si>
    <t>6.3.0.1</t>
  </si>
  <si>
    <t>6.3.1</t>
  </si>
  <si>
    <t>6.3.2</t>
  </si>
  <si>
    <t>6.3.3</t>
  </si>
  <si>
    <t>6.3.4</t>
  </si>
  <si>
    <t>6.3.5</t>
  </si>
  <si>
    <t>6.3.6</t>
  </si>
  <si>
    <t>6.3.7</t>
  </si>
  <si>
    <t>6.3.8</t>
  </si>
  <si>
    <t>6.3.9</t>
  </si>
  <si>
    <t>6.3.10</t>
  </si>
  <si>
    <t>6.3.11</t>
  </si>
  <si>
    <t>6.3.12</t>
  </si>
  <si>
    <t>6.3.13</t>
  </si>
  <si>
    <t>6.3.14</t>
  </si>
  <si>
    <t>6.4.0.1</t>
  </si>
  <si>
    <t>6.4.1</t>
  </si>
  <si>
    <t>6.4.2</t>
  </si>
  <si>
    <t>6.4.3</t>
  </si>
  <si>
    <t>6.4.4</t>
  </si>
  <si>
    <t>6.4.4.0.1</t>
  </si>
  <si>
    <t>8.1.1</t>
  </si>
  <si>
    <t>8.1.2</t>
  </si>
  <si>
    <t>8.1.3</t>
  </si>
  <si>
    <t>8.1.3.0.1</t>
  </si>
  <si>
    <t>8.1.4</t>
  </si>
  <si>
    <t>8.1.5</t>
  </si>
  <si>
    <t>8.1.6</t>
  </si>
  <si>
    <t>8.1.7</t>
  </si>
  <si>
    <t>8.1.8</t>
  </si>
  <si>
    <t>8.1.9</t>
  </si>
  <si>
    <t>8.1.10</t>
  </si>
  <si>
    <t>8.1.11</t>
  </si>
  <si>
    <t>8.2.0.1</t>
  </si>
  <si>
    <t>8.2.1</t>
  </si>
  <si>
    <t>8.2.1.0.1</t>
  </si>
  <si>
    <t>8.2.2</t>
  </si>
  <si>
    <t>8.2.3</t>
  </si>
  <si>
    <t>8.2.4</t>
  </si>
  <si>
    <t>8.2.5</t>
  </si>
  <si>
    <t>8.2.6</t>
  </si>
  <si>
    <t>8.2.7</t>
  </si>
  <si>
    <t>8.2.7.0.1</t>
  </si>
  <si>
    <t>8.2.8</t>
  </si>
  <si>
    <t>8.3.0.1</t>
  </si>
  <si>
    <t>8.3.1</t>
  </si>
  <si>
    <t>8.3.2</t>
  </si>
  <si>
    <t>8.3.3</t>
  </si>
  <si>
    <t>8.3.4</t>
  </si>
  <si>
    <t>8.3.5</t>
  </si>
  <si>
    <t>8.3.6</t>
  </si>
  <si>
    <t>8.3.7</t>
  </si>
  <si>
    <t>8.3.8</t>
  </si>
  <si>
    <t>8.3.9</t>
  </si>
  <si>
    <t>8.3.10</t>
  </si>
  <si>
    <t>8.3.11</t>
  </si>
  <si>
    <t>8.3.12</t>
  </si>
  <si>
    <t>8.3.13</t>
  </si>
  <si>
    <t>8.3.14</t>
  </si>
  <si>
    <t>8.3.15</t>
  </si>
  <si>
    <t>8.4.0.1</t>
  </si>
  <si>
    <t>8.4.1</t>
  </si>
  <si>
    <t>8.4.2</t>
  </si>
  <si>
    <t>8.4.3</t>
  </si>
  <si>
    <t>8.4.4</t>
  </si>
  <si>
    <t>8.4.4.0.1</t>
  </si>
  <si>
    <t>9.1.0.1</t>
  </si>
  <si>
    <t>9.1.1</t>
  </si>
  <si>
    <t>9.1.2</t>
  </si>
  <si>
    <t>9.1.3</t>
  </si>
  <si>
    <t>9.1.3.0.1</t>
  </si>
  <si>
    <t>9.1.4</t>
  </si>
  <si>
    <t>9.1.5</t>
  </si>
  <si>
    <t>9.1.6</t>
  </si>
  <si>
    <t>9.1.7</t>
  </si>
  <si>
    <t>9.1.8</t>
  </si>
  <si>
    <t>9.1.9</t>
  </si>
  <si>
    <t>9.1.10</t>
  </si>
  <si>
    <t>9.1.11</t>
  </si>
  <si>
    <t>9.2.0.1</t>
  </si>
  <si>
    <t>9.2.1</t>
  </si>
  <si>
    <t>9.2.1.0.1</t>
  </si>
  <si>
    <t>9.2.2</t>
  </si>
  <si>
    <t>9.2.3</t>
  </si>
  <si>
    <t>9.2.4</t>
  </si>
  <si>
    <t>9.2.5</t>
  </si>
  <si>
    <t>9.2.6</t>
  </si>
  <si>
    <t>9.2.7</t>
  </si>
  <si>
    <t>9.2.7.0.1</t>
  </si>
  <si>
    <t>9.2.8</t>
  </si>
  <si>
    <t>9.3.0.1</t>
  </si>
  <si>
    <t>9.3.1</t>
  </si>
  <si>
    <t>9.3.2</t>
  </si>
  <si>
    <t>9.3.3</t>
  </si>
  <si>
    <t>9.3.4</t>
  </si>
  <si>
    <t>9.3.5</t>
  </si>
  <si>
    <t>9.3.6</t>
  </si>
  <si>
    <t>9.3.7</t>
  </si>
  <si>
    <t>9.3.8</t>
  </si>
  <si>
    <t>9.3.9</t>
  </si>
  <si>
    <t>9.3.10</t>
  </si>
  <si>
    <t>9.3.11</t>
  </si>
  <si>
    <t>9.3.12</t>
  </si>
  <si>
    <t>9.3.13</t>
  </si>
  <si>
    <t>9.3.14</t>
  </si>
  <si>
    <t>9.3.15</t>
  </si>
  <si>
    <t>9.3.16</t>
  </si>
  <si>
    <t>9.4.0.1</t>
  </si>
  <si>
    <t>9.4.1</t>
  </si>
  <si>
    <t>9.4.2</t>
  </si>
  <si>
    <t>9.4.3</t>
  </si>
  <si>
    <t>9.4.4</t>
  </si>
  <si>
    <t>9.4.4.0.1</t>
  </si>
  <si>
    <t>10.1.0.1</t>
  </si>
  <si>
    <t>10.1.1</t>
  </si>
  <si>
    <t>10.1.2</t>
  </si>
  <si>
    <t>10.1.3</t>
  </si>
  <si>
    <t>10.1.3.0.1</t>
  </si>
  <si>
    <t>10.1.4</t>
  </si>
  <si>
    <t>10.1.5</t>
  </si>
  <si>
    <t>10.1.6</t>
  </si>
  <si>
    <t>10.1.7</t>
  </si>
  <si>
    <t>10.1.8</t>
  </si>
  <si>
    <t>10.1.9</t>
  </si>
  <si>
    <t>10.1.10</t>
  </si>
  <si>
    <t>10.1.11</t>
  </si>
  <si>
    <t>10.2.0.1</t>
  </si>
  <si>
    <t>10.2.1</t>
  </si>
  <si>
    <t>10.2.1.0.1</t>
  </si>
  <si>
    <t>10.2.2</t>
  </si>
  <si>
    <t>10.2.3</t>
  </si>
  <si>
    <t>10.2.4</t>
  </si>
  <si>
    <t>10.2.5</t>
  </si>
  <si>
    <t>10.2.6</t>
  </si>
  <si>
    <t>10.2.7</t>
  </si>
  <si>
    <t>10.2.7.0.1</t>
  </si>
  <si>
    <t>10.2.8</t>
  </si>
  <si>
    <t>10.3.0.1</t>
  </si>
  <si>
    <t>10.3.1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</si>
  <si>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</si>
  <si>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</si>
  <si>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</si>
  <si>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</si>
  <si>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</si>
  <si>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</si>
  <si>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</si>
  <si>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</si>
  <si>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>10.3.10</t>
  </si>
  <si>
    <t>10.3.11</t>
  </si>
  <si>
    <t>10.3.12</t>
  </si>
  <si>
    <t>10.3.13</t>
  </si>
  <si>
    <t>10.3.14</t>
  </si>
  <si>
    <t>10.3.15</t>
  </si>
  <si>
    <t>10.3.16</t>
  </si>
  <si>
    <t>10.3.17</t>
  </si>
  <si>
    <t>10.4.0.1</t>
  </si>
  <si>
    <t>10.4.1</t>
  </si>
  <si>
    <t>10.4.2</t>
  </si>
  <si>
    <t>10.4.3</t>
  </si>
  <si>
    <t>10.4.4</t>
  </si>
  <si>
    <t>10.4.4.0.1</t>
  </si>
  <si>
    <t>CTS-SX10N-K9</t>
  </si>
  <si>
    <t>SX10 HD w/ wall mount, int 5x cam, mic and power supply</t>
  </si>
  <si>
    <t>32.0.1</t>
  </si>
  <si>
    <t>CON-ECDN-CTSSX1NK</t>
  </si>
  <si>
    <t>ESS WITH 8X5XNBD SX10 HD w/ wall mount, int 5x cam and mi</t>
  </si>
  <si>
    <t>LIC-CE-CRYPTO-K9</t>
  </si>
  <si>
    <t>License key to activate sw encryption module</t>
  </si>
  <si>
    <t>32.3.0.1</t>
  </si>
  <si>
    <t>CAB-PRESO-2HDMI</t>
  </si>
  <si>
    <t>Presentation cable, HDMI to HDMI, 8 meter, gray</t>
  </si>
  <si>
    <t>CAB-2HDMI-2M</t>
  </si>
  <si>
    <t>HDMI-HDMI cab, 2m auto expand</t>
  </si>
  <si>
    <t>BRKT-SX10-WMK</t>
  </si>
  <si>
    <t>SX10 Wall Mount</t>
  </si>
  <si>
    <t>CTS-SX10NCODEC</t>
  </si>
  <si>
    <t>SX10 Codec</t>
  </si>
  <si>
    <t>PWR-SX10-AC+</t>
  </si>
  <si>
    <t>Power supply for SX10</t>
  </si>
  <si>
    <t>SW-S52030-CE8-K9</t>
  </si>
  <si>
    <t>SW Image for SX10</t>
  </si>
  <si>
    <t>WS-X4748-UPOE+E=</t>
  </si>
  <si>
    <t>Catalyst 4500E 48-Port UPOE 10/100/1000(RJ45)</t>
  </si>
  <si>
    <t>WS-X4712-SFP+E=</t>
  </si>
  <si>
    <t>Catalyst 4500 E-Series 12-Port 10GbE (SFP+)</t>
  </si>
  <si>
    <t>APC Smart-UPS X 1500VA Rack/Tower LCD 120V</t>
  </si>
  <si>
    <t>SMX1500RM2U</t>
  </si>
  <si>
    <t>Project:</t>
  </si>
  <si>
    <t>Missouri City</t>
  </si>
  <si>
    <t xml:space="preserve">Cisco Hardware Discount: </t>
  </si>
  <si>
    <t xml:space="preserve">Cisco Smartnet Discount: </t>
  </si>
  <si>
    <t xml:space="preserve">Total Extended Net Price : </t>
  </si>
  <si>
    <t>Disc(%)</t>
  </si>
  <si>
    <t>Unit Net Price</t>
  </si>
  <si>
    <t>Extended Net Price</t>
  </si>
  <si>
    <t>SFPs</t>
  </si>
  <si>
    <t>LICENSES</t>
  </si>
  <si>
    <t>CP-HANDSET-CORD=</t>
  </si>
  <si>
    <t>Handset cord for 7900 series phones</t>
  </si>
  <si>
    <t>Total Qty</t>
  </si>
  <si>
    <t>Price</t>
  </si>
  <si>
    <t>QTY</t>
  </si>
  <si>
    <t>Extended Price</t>
  </si>
  <si>
    <t>PROJECT:</t>
  </si>
  <si>
    <t>MISSOURI CITY</t>
  </si>
  <si>
    <t>IDF1</t>
  </si>
  <si>
    <t>IDF2</t>
  </si>
  <si>
    <t>IDF3</t>
  </si>
  <si>
    <t>IDF4</t>
  </si>
  <si>
    <t>IDF5</t>
  </si>
  <si>
    <t>CIP Phase 3 Projects - BoM Compilation</t>
  </si>
  <si>
    <t>(SW) Missouri City Campus</t>
  </si>
  <si>
    <t>MDF 106.1 - 1st Floor</t>
  </si>
  <si>
    <t>IDF 134 - 1st Floor</t>
  </si>
  <si>
    <t>IDF 207 - 2nd Floor</t>
  </si>
  <si>
    <t>IDF 229 - 2nd Floor</t>
  </si>
  <si>
    <t>(NW) West Houston Institude</t>
  </si>
  <si>
    <t>IDF 1026 - 1st Floor</t>
  </si>
  <si>
    <t>MDF 1209 - 1st Floor</t>
  </si>
  <si>
    <t>IDF 1242 - 1st Floor</t>
  </si>
  <si>
    <t>IDF 2111 - 2nd Floor</t>
  </si>
  <si>
    <t>IDF 3020.2 - 3rd Floor</t>
  </si>
  <si>
    <t>(NE) Northline Academic Center</t>
  </si>
  <si>
    <t>MDF 113 - 1st Floor</t>
  </si>
  <si>
    <t>IDF 206 - 2nd Floor</t>
  </si>
  <si>
    <t>(CO) Coleman</t>
  </si>
  <si>
    <t>MDF 1EL6 - 1st Floor</t>
  </si>
  <si>
    <t>IDF 2EL2</t>
  </si>
  <si>
    <t>IDF 3EL2</t>
  </si>
  <si>
    <t>IDF 4EL2</t>
  </si>
  <si>
    <t>IDF 5EL2</t>
  </si>
  <si>
    <t>IDF 6EL2</t>
  </si>
  <si>
    <t>IDF 7EL2</t>
  </si>
  <si>
    <t>IDF 8EL2</t>
  </si>
  <si>
    <t>IDF 9EL2</t>
  </si>
  <si>
    <t>IDF 10EL2</t>
  </si>
  <si>
    <t>MDF 106.1 - 1st Floor - One Network Bundle with 4507, 3 UPOE/mGig blades, 10 pack 3802 WAPs</t>
  </si>
  <si>
    <t>MDF 1029 - 1st Floor - One Network Bundle with 4507, 3 UPOE/mGig blades, 10 pack 3802 WAPs - (VSS-1)</t>
  </si>
  <si>
    <t>MDF 1029 - 1st Floor - One Network Bundle with 4507, 4 UPOE/mGig blades, 10 pack 3802 WAPs - (VSS-2)</t>
  </si>
  <si>
    <t>IDF 1026 - 1st Floor - One Network Bundle with 4510, 7 UPOE/mGig blades, 10 pack 3802 WAPs - (VSS-1)</t>
  </si>
  <si>
    <t>IDF 1026 - 1st Floor - One Network Bundle with 4510, 5 UPOE/mGig blades, 10 pack 3802 WAPs - (VSS-2)</t>
  </si>
  <si>
    <t>IDF 1242 - 1st Floor - One Network Bundle with 4507, 3 UPOE/mGig blades, 10 pack 3802 WAPs</t>
  </si>
  <si>
    <t>IDF 2111 - 2nd Floor - One Network Bundle with 4510, 6 UPOE/mGig blades, 10 pack 3802 WAPs</t>
  </si>
  <si>
    <t>IDF 3020.1 - 3rd Floor - One Network Bundle with 4510, 7 UPOE/mGig blades, 10 pack 3802 WAPs (VSS-1)</t>
  </si>
  <si>
    <t>IDF 3020.1 - 3rd Floor - One Network Bundle with 4510, 4 UPOE/mGig blades, 10 pack 3802 WAPs (VSS-2)</t>
  </si>
  <si>
    <t>MDF - 113 - 1st Floor - One Network Bundle with 4507, 4 UPOE/mGig blades, 10 pack 3802 WAPs</t>
  </si>
  <si>
    <t>IDF 206 - 2nd Floor - One Network Bundle with 4507, 4 UPOE/mGig blades, 10 pack 3802 WAPs</t>
  </si>
  <si>
    <t>MDF 1EL6 - 1st Floor - Cisco ONE Catalyst 4500-X 24 Port 10G IP Base, Front-to-Back - (VSS-1)</t>
  </si>
  <si>
    <t>MDF 1EL6 - 1st Floor - Cisco ONE Catalyst 4500-X 24 Port 10G IP Base, Front-to-Back - (VSS-2)</t>
  </si>
  <si>
    <t>MDF 1EL6 - 1st Floor - One Network Bundle with 4510, 6 UPOE/mGig blades, 10 pack 3802 WAPs</t>
  </si>
  <si>
    <t>IDF 2EL2 - 2nd Floor - One Network Bundle with 4510, 7 UPOE/mGig blades, 10 pack 3802 WAPs - (VSS-1)</t>
  </si>
  <si>
    <t>IDF 2EL2 - 2nd Floor - One Network Bundle with 4510, 7 UPOE/mGig blades, 10 pack 3802 WAPs - (VSS-2)</t>
  </si>
  <si>
    <t>IDF 3EL2 - 3rd Floor - One Network Bundle with 4507, 5 UPOE/mGig blades, 10 pack 3802 WAPs</t>
  </si>
  <si>
    <t>IDF 3EL2 - 3rd Floor - One Network Bundle with 4507, 3 UPOE/mGig blades, 10 pack 3802 WAPs</t>
  </si>
  <si>
    <t>IDF 4EL2 - 4th Floor - Cisco Catalyst 3850 24 Port UPOE IP Services</t>
  </si>
  <si>
    <t>24 or 48 ports ? Diff about 11K</t>
  </si>
  <si>
    <t>IDF 5EL2 - 5th Floor - Cisco Catalyst 3850 24 Port UPOE IP Services</t>
  </si>
  <si>
    <t>IDF 6EL2 - 6th Floor - Cisco Catalyst 3850 24 Port UPOE IP Services</t>
  </si>
  <si>
    <t>IDF 7EL2 - 7th Floor - One Network Bundle with 4507, 5 UPOE/mGig blades, 10 pack 3802 WAPs - (VSS-1)</t>
  </si>
  <si>
    <t>IDF 7EL2 - 7th Floor - One Network Bundle with 4507, 5 UPOE/mGig blades, 10 pack 3802 WAPs - (VSS-2)</t>
  </si>
  <si>
    <t>IDF 8EL2 - 8th Floor - One Network Bundle with 4507, 4 UPOE/mGig blades, 10 pack 3802 WAPs</t>
  </si>
  <si>
    <t>IDF 9EL2 - 9th Floor - One Network Bundle with 4510, 6 UPOE/mGig blades, 10 pack 3802 WAPs</t>
  </si>
  <si>
    <t>IDF 10EL2 - 10th Floor - One Network Bundle with 4510, 7 UPOE/mGig blades, 10 pack 3802 WAPs - (VSS-1)</t>
  </si>
  <si>
    <t>IDF 10EL2 - 10th Floor - One Network Bundle with 4510, 6 UPOE/mGig blades, 10 pack 3802 WAPs - (VSS-2)</t>
  </si>
  <si>
    <t>Existing Coleman Building MDF - Basement - Cisco ONE Catalyst 4500-X 16 Port 10G IP Base, Front-to-Back - (VSS-1)</t>
  </si>
  <si>
    <t>Existing Coleman Building MDF - Basement - Cisco ONE Catalyst 4500-X 16 Port 10G IP Base, Front-to-Back - (VSS-2)</t>
  </si>
  <si>
    <t>CPC3312-03F020</t>
  </si>
  <si>
    <t>WEST HOUSTON INSTITUTE</t>
  </si>
  <si>
    <t>25-3-PP-5-180</t>
  </si>
  <si>
    <t>ALLEN TEL 25-Pair Cable Assembly Two Plugs 180 style - 5FT</t>
  </si>
  <si>
    <t>CP-DX80-K9=</t>
  </si>
  <si>
    <t>Cisco DX80</t>
  </si>
  <si>
    <t>CON-SNT-CPDX80KG</t>
  </si>
  <si>
    <t>SNTC-8X5XNBD Cisco DX80</t>
  </si>
  <si>
    <t>AP9563</t>
  </si>
  <si>
    <t>APC Rack PDU, Basic, 1U, 20A, 120V, (10)5-20; 5-20P</t>
  </si>
  <si>
    <t>IDF 134 - 1st Floor - One Network Bundle with 4507, 4 UPOE/mGig blades, 10 pack 3802 WAPs</t>
  </si>
  <si>
    <t>IDF 207 - 2nd Floor - One Network Bundle with 4510, 5 UPOE/mGig blades, 10 pack 3802 WAPs</t>
  </si>
  <si>
    <t>IDF 229 - 2nd Floor - One Network Bundle with 4510, 6 UPOE/mGig blades, 10 pack 3802 WAPs</t>
  </si>
  <si>
    <t>40G Uplink to existing Coleman Building, 2 x 10 Uplinks to WAN</t>
  </si>
  <si>
    <t>Coleman Spare 4507 - One Network Bundle with 4507, 2 UPOE/mGig blades, 10 pack 3802 WAPs</t>
  </si>
  <si>
    <t>Spare Linecards</t>
  </si>
  <si>
    <t>WHI Spare 4507 - One Network Bundle with 4507, 2 UPOE/mGig blades, 10 pack 3802 WAPs</t>
  </si>
  <si>
    <t>Network Equipment
Total</t>
  </si>
  <si>
    <t>Project Total</t>
  </si>
  <si>
    <t>Patch Cabling Total</t>
  </si>
  <si>
    <t>`</t>
  </si>
  <si>
    <t>Grand Total</t>
  </si>
  <si>
    <t>NORTHLINE ACADEMIC BUILDING</t>
  </si>
  <si>
    <t>COLEMAN COLLEGE</t>
  </si>
  <si>
    <t>Coop. Contract Number:</t>
  </si>
  <si>
    <t xml:space="preserve">Discount </t>
  </si>
  <si>
    <t xml:space="preserve">Unit Net Price </t>
  </si>
  <si>
    <t xml:space="preserve">Extended Price </t>
  </si>
  <si>
    <t>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</si>
</sst>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"/>
    <numFmt numFmtId="165" formatCode="_(&quot;$&quot;* #,##0_);_(&quot;$&quot;* \(#,##0\);_(&quot;$&quot;* &quot;-&quot;??_);_(@_)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Helvetica"/>
    </font>
    <font>
      <sz val="9"/>
      <name val="Helvetica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2"/>
      <name val="Helvetica"/>
    </font>
    <font>
      <b/>
      <sz val="14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3" tint="0.79998168889431442"/>
      <name val="Helvetica"/>
    </font>
    <font>
      <sz val="8"/>
      <color theme="1"/>
      <name val="Segoe UI"/>
      <family val="2"/>
    </font>
    <font>
      <b/>
      <sz val="16"/>
      <color theme="1"/>
      <name val="Segoe UI"/>
      <family val="2"/>
    </font>
    <font>
      <b/>
      <sz val="12"/>
      <color theme="1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2"/>
      <color theme="1"/>
      <name val="Segoe UI"/>
      <family val="2"/>
    </font>
    <font>
      <b/>
      <sz val="11"/>
      <color rgb="FFFF0000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Segoe UI"/>
      <family val="2"/>
    </font>
    <font>
      <b/>
      <sz val="14"/>
      <color theme="1"/>
      <name val="Segoe UI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ED7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2">
    <xf numFmtId="0" fontId="0" fillId="0" borderId="0"/>
    <xf numFmtId="0" fontId="1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" fillId="0" borderId="0"/>
  </cellStyleXfs>
  <cellXfs count="314">
    <xf numFmtId="0" fontId="0" fillId="0" borderId="0" xfId="0"/>
    <xf numFmtId="0" fontId="0" fillId="0" borderId="1" xfId="0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0" fillId="0" borderId="0" xfId="0" applyFont="1" applyBorder="1"/>
    <xf numFmtId="0" fontId="0" fillId="3" borderId="1" xfId="0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/>
    </xf>
    <xf numFmtId="0" fontId="0" fillId="0" borderId="0" xfId="0" applyBorder="1"/>
    <xf numFmtId="0" fontId="2" fillId="3" borderId="7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0" fontId="2" fillId="4" borderId="7" xfId="0" applyFont="1" applyFill="1" applyBorder="1" applyAlignment="1">
      <alignment horizontal="left"/>
    </xf>
    <xf numFmtId="0" fontId="0" fillId="2" borderId="7" xfId="0" applyFont="1" applyFill="1" applyBorder="1"/>
    <xf numFmtId="0" fontId="0" fillId="2" borderId="8" xfId="0" applyFont="1" applyFill="1" applyBorder="1"/>
    <xf numFmtId="0" fontId="2" fillId="2" borderId="9" xfId="1" applyFont="1" applyFill="1" applyBorder="1" applyAlignment="1">
      <alignment horizontal="center"/>
    </xf>
    <xf numFmtId="0" fontId="4" fillId="4" borderId="14" xfId="0" applyFont="1" applyFill="1" applyBorder="1" applyAlignment="1">
      <alignment horizontal="left"/>
    </xf>
    <xf numFmtId="0" fontId="5" fillId="4" borderId="12" xfId="1" applyFont="1" applyFill="1" applyBorder="1"/>
    <xf numFmtId="0" fontId="4" fillId="4" borderId="12" xfId="1" applyFont="1" applyFill="1" applyBorder="1" applyAlignment="1">
      <alignment horizontal="center"/>
    </xf>
    <xf numFmtId="0" fontId="6" fillId="0" borderId="0" xfId="0" applyFont="1"/>
    <xf numFmtId="0" fontId="7" fillId="3" borderId="12" xfId="0" applyFont="1" applyFill="1" applyBorder="1"/>
    <xf numFmtId="0" fontId="7" fillId="5" borderId="12" xfId="0" applyFont="1" applyFill="1" applyBorder="1"/>
    <xf numFmtId="0" fontId="0" fillId="0" borderId="7" xfId="0" applyFont="1" applyBorder="1"/>
    <xf numFmtId="0" fontId="0" fillId="0" borderId="7" xfId="0" applyBorder="1"/>
    <xf numFmtId="0" fontId="0" fillId="0" borderId="8" xfId="0" applyBorder="1"/>
    <xf numFmtId="0" fontId="0" fillId="0" borderId="9" xfId="0" applyFont="1" applyBorder="1" applyAlignment="1">
      <alignment horizontal="center"/>
    </xf>
    <xf numFmtId="0" fontId="7" fillId="0" borderId="0" xfId="0" applyFont="1"/>
    <xf numFmtId="0" fontId="5" fillId="3" borderId="14" xfId="0" applyFont="1" applyFill="1" applyBorder="1" applyAlignment="1">
      <alignment horizontal="left"/>
    </xf>
    <xf numFmtId="0" fontId="7" fillId="3" borderId="12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left"/>
    </xf>
    <xf numFmtId="0" fontId="7" fillId="5" borderId="12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14" xfId="0" applyFont="1" applyFill="1" applyBorder="1"/>
    <xf numFmtId="0" fontId="7" fillId="0" borderId="12" xfId="0" applyFont="1" applyFill="1" applyBorder="1"/>
    <xf numFmtId="0" fontId="0" fillId="0" borderId="2" xfId="0" applyFont="1" applyBorder="1"/>
    <xf numFmtId="0" fontId="2" fillId="4" borderId="2" xfId="1" applyFont="1" applyFill="1" applyBorder="1"/>
    <xf numFmtId="0" fontId="2" fillId="2" borderId="2" xfId="1" applyFont="1" applyFill="1" applyBorder="1"/>
    <xf numFmtId="0" fontId="2" fillId="2" borderId="10" xfId="1" applyFont="1" applyFill="1" applyBorder="1"/>
    <xf numFmtId="0" fontId="0" fillId="3" borderId="2" xfId="0" applyFont="1" applyFill="1" applyBorder="1"/>
    <xf numFmtId="0" fontId="0" fillId="3" borderId="10" xfId="0" applyFont="1" applyFill="1" applyBorder="1"/>
    <xf numFmtId="0" fontId="0" fillId="5" borderId="2" xfId="0" applyFont="1" applyFill="1" applyBorder="1"/>
    <xf numFmtId="0" fontId="0" fillId="5" borderId="10" xfId="0" applyFont="1" applyFill="1" applyBorder="1"/>
    <xf numFmtId="0" fontId="0" fillId="0" borderId="2" xfId="0" applyFont="1" applyFill="1" applyBorder="1"/>
    <xf numFmtId="0" fontId="0" fillId="0" borderId="2" xfId="0" applyBorder="1"/>
    <xf numFmtId="0" fontId="0" fillId="0" borderId="10" xfId="0" applyBorder="1"/>
    <xf numFmtId="0" fontId="6" fillId="0" borderId="4" xfId="0" applyFont="1" applyBorder="1"/>
    <xf numFmtId="0" fontId="7" fillId="0" borderId="6" xfId="0" applyFont="1" applyBorder="1"/>
    <xf numFmtId="0" fontId="6" fillId="0" borderId="5" xfId="0" applyFont="1" applyBorder="1" applyAlignment="1">
      <alignment horizontal="center"/>
    </xf>
    <xf numFmtId="0" fontId="0" fillId="0" borderId="10" xfId="0" applyFont="1" applyBorder="1"/>
    <xf numFmtId="0" fontId="0" fillId="0" borderId="13" xfId="0" applyBorder="1"/>
    <xf numFmtId="0" fontId="0" fillId="0" borderId="11" xfId="0" applyFont="1" applyBorder="1" applyAlignment="1">
      <alignment horizontal="center"/>
    </xf>
    <xf numFmtId="0" fontId="0" fillId="0" borderId="3" xfId="0" applyBorder="1" applyAlignment="1"/>
    <xf numFmtId="0" fontId="9" fillId="0" borderId="16" xfId="0" applyFont="1" applyBorder="1" applyAlignment="1">
      <alignment horizontal="center" vertical="center" wrapText="1"/>
    </xf>
    <xf numFmtId="0" fontId="0" fillId="0" borderId="13" xfId="0" quotePrefix="1" applyBorder="1"/>
    <xf numFmtId="0" fontId="0" fillId="0" borderId="2" xfId="0" applyBorder="1" applyAlignment="1">
      <alignment horizontal="left"/>
    </xf>
    <xf numFmtId="164" fontId="8" fillId="0" borderId="15" xfId="0" applyNumberFormat="1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164" fontId="8" fillId="0" borderId="16" xfId="0" applyNumberFormat="1" applyFont="1" applyBorder="1" applyAlignment="1">
      <alignment horizontal="left" vertical="center" wrapText="1"/>
    </xf>
    <xf numFmtId="0" fontId="0" fillId="7" borderId="7" xfId="0" applyFont="1" applyFill="1" applyBorder="1"/>
    <xf numFmtId="0" fontId="2" fillId="7" borderId="2" xfId="1" applyFont="1" applyFill="1" applyBorder="1"/>
    <xf numFmtId="0" fontId="2" fillId="7" borderId="1" xfId="1" applyFont="1" applyFill="1" applyBorder="1" applyAlignment="1">
      <alignment horizontal="center"/>
    </xf>
    <xf numFmtId="0" fontId="0" fillId="7" borderId="8" xfId="0" applyFont="1" applyFill="1" applyBorder="1"/>
    <xf numFmtId="0" fontId="2" fillId="7" borderId="10" xfId="1" applyFont="1" applyFill="1" applyBorder="1"/>
    <xf numFmtId="0" fontId="2" fillId="7" borderId="9" xfId="1" applyFont="1" applyFill="1" applyBorder="1" applyAlignment="1">
      <alignment horizontal="center"/>
    </xf>
    <xf numFmtId="0" fontId="0" fillId="0" borderId="0" xfId="0"/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164" fontId="9" fillId="0" borderId="15" xfId="0" applyNumberFormat="1" applyFont="1" applyBorder="1" applyAlignment="1">
      <alignment horizontal="left" vertical="center" wrapText="1"/>
    </xf>
    <xf numFmtId="0" fontId="9" fillId="7" borderId="15" xfId="0" applyFont="1" applyFill="1" applyBorder="1" applyAlignment="1">
      <alignment horizontal="left" vertical="top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left" vertical="center" wrapText="1"/>
    </xf>
    <xf numFmtId="0" fontId="9" fillId="8" borderId="15" xfId="0" applyFont="1" applyFill="1" applyBorder="1" applyAlignment="1">
      <alignment horizontal="left" vertical="top" wrapText="1"/>
    </xf>
    <xf numFmtId="0" fontId="9" fillId="8" borderId="15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left" vertical="center" wrapText="1"/>
    </xf>
    <xf numFmtId="0" fontId="9" fillId="9" borderId="15" xfId="0" applyFont="1" applyFill="1" applyBorder="1" applyAlignment="1">
      <alignment horizontal="left" vertical="top" wrapText="1"/>
    </xf>
    <xf numFmtId="0" fontId="9" fillId="9" borderId="15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left" vertical="center" wrapText="1"/>
    </xf>
    <xf numFmtId="0" fontId="9" fillId="10" borderId="15" xfId="0" applyFont="1" applyFill="1" applyBorder="1" applyAlignment="1">
      <alignment horizontal="left" vertical="top" wrapText="1"/>
    </xf>
    <xf numFmtId="0" fontId="9" fillId="10" borderId="15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left" vertical="center" wrapText="1"/>
    </xf>
    <xf numFmtId="0" fontId="0" fillId="0" borderId="0" xfId="0" applyFill="1"/>
    <xf numFmtId="0" fontId="9" fillId="11" borderId="15" xfId="0" applyFont="1" applyFill="1" applyBorder="1" applyAlignment="1">
      <alignment horizontal="left" vertical="center" wrapText="1"/>
    </xf>
    <xf numFmtId="0" fontId="9" fillId="11" borderId="15" xfId="0" applyFont="1" applyFill="1" applyBorder="1" applyAlignment="1">
      <alignment horizontal="left" vertical="top" wrapText="1"/>
    </xf>
    <xf numFmtId="0" fontId="9" fillId="11" borderId="15" xfId="0" applyFont="1" applyFill="1" applyBorder="1" applyAlignment="1">
      <alignment horizontal="center" vertical="center" wrapText="1"/>
    </xf>
    <xf numFmtId="0" fontId="9" fillId="12" borderId="15" xfId="0" applyFont="1" applyFill="1" applyBorder="1" applyAlignment="1">
      <alignment horizontal="left" vertical="center" wrapText="1"/>
    </xf>
    <xf numFmtId="0" fontId="9" fillId="12" borderId="15" xfId="0" applyFont="1" applyFill="1" applyBorder="1" applyAlignment="1">
      <alignment horizontal="left" vertical="top" wrapText="1"/>
    </xf>
    <xf numFmtId="0" fontId="9" fillId="12" borderId="15" xfId="0" applyFont="1" applyFill="1" applyBorder="1" applyAlignment="1">
      <alignment horizontal="center" vertical="center" wrapText="1"/>
    </xf>
    <xf numFmtId="0" fontId="9" fillId="13" borderId="15" xfId="0" applyFont="1" applyFill="1" applyBorder="1" applyAlignment="1">
      <alignment horizontal="left" vertical="center" wrapText="1"/>
    </xf>
    <xf numFmtId="0" fontId="9" fillId="13" borderId="15" xfId="0" applyFont="1" applyFill="1" applyBorder="1" applyAlignment="1">
      <alignment horizontal="left" vertical="top" wrapText="1"/>
    </xf>
    <xf numFmtId="0" fontId="9" fillId="13" borderId="15" xfId="0" applyFont="1" applyFill="1" applyBorder="1" applyAlignment="1">
      <alignment horizontal="center" vertical="center" wrapText="1"/>
    </xf>
    <xf numFmtId="0" fontId="9" fillId="14" borderId="15" xfId="0" applyFont="1" applyFill="1" applyBorder="1" applyAlignment="1">
      <alignment horizontal="left" vertical="center" wrapText="1"/>
    </xf>
    <xf numFmtId="0" fontId="9" fillId="14" borderId="15" xfId="0" applyFont="1" applyFill="1" applyBorder="1" applyAlignment="1">
      <alignment horizontal="left" vertical="top" wrapText="1"/>
    </xf>
    <xf numFmtId="0" fontId="9" fillId="14" borderId="15" xfId="0" applyFont="1" applyFill="1" applyBorder="1" applyAlignment="1">
      <alignment horizontal="center" vertical="center" wrapText="1"/>
    </xf>
    <xf numFmtId="0" fontId="9" fillId="15" borderId="15" xfId="0" applyFont="1" applyFill="1" applyBorder="1" applyAlignment="1">
      <alignment horizontal="left" vertical="center" wrapText="1"/>
    </xf>
    <xf numFmtId="0" fontId="9" fillId="15" borderId="15" xfId="0" applyFont="1" applyFill="1" applyBorder="1" applyAlignment="1">
      <alignment horizontal="left" vertical="top" wrapText="1"/>
    </xf>
    <xf numFmtId="0" fontId="9" fillId="15" borderId="15" xfId="0" applyFont="1" applyFill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center" vertical="center" wrapText="1"/>
    </xf>
    <xf numFmtId="0" fontId="9" fillId="16" borderId="15" xfId="0" applyFont="1" applyFill="1" applyBorder="1" applyAlignment="1">
      <alignment horizontal="left" vertical="center" wrapText="1" indent="1"/>
    </xf>
    <xf numFmtId="0" fontId="9" fillId="16" borderId="15" xfId="0" applyFont="1" applyFill="1" applyBorder="1" applyAlignment="1">
      <alignment horizontal="left" vertical="center" wrapText="1"/>
    </xf>
    <xf numFmtId="0" fontId="9" fillId="16" borderId="15" xfId="0" applyFont="1" applyFill="1" applyBorder="1" applyAlignment="1">
      <alignment horizontal="left" vertical="top" wrapText="1"/>
    </xf>
    <xf numFmtId="0" fontId="9" fillId="16" borderId="15" xfId="0" applyFont="1" applyFill="1" applyBorder="1" applyAlignment="1">
      <alignment horizontal="center" vertical="center" wrapText="1"/>
    </xf>
    <xf numFmtId="44" fontId="9" fillId="16" borderId="15" xfId="2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9" fillId="13" borderId="15" xfId="0" applyFont="1" applyFill="1" applyBorder="1" applyAlignment="1">
      <alignment vertical="center" wrapText="1"/>
    </xf>
    <xf numFmtId="0" fontId="9" fillId="7" borderId="15" xfId="0" applyFont="1" applyFill="1" applyBorder="1" applyAlignment="1">
      <alignment vertical="center" wrapText="1"/>
    </xf>
    <xf numFmtId="0" fontId="9" fillId="8" borderId="15" xfId="0" applyFont="1" applyFill="1" applyBorder="1" applyAlignment="1">
      <alignment vertical="center" wrapText="1"/>
    </xf>
    <xf numFmtId="0" fontId="9" fillId="11" borderId="15" xfId="0" applyFont="1" applyFill="1" applyBorder="1" applyAlignment="1">
      <alignment vertical="center" wrapText="1"/>
    </xf>
    <xf numFmtId="0" fontId="9" fillId="12" borderId="15" xfId="0" applyFont="1" applyFill="1" applyBorder="1" applyAlignment="1">
      <alignment vertical="center" wrapText="1"/>
    </xf>
    <xf numFmtId="0" fontId="9" fillId="9" borderId="15" xfId="0" applyFont="1" applyFill="1" applyBorder="1" applyAlignment="1">
      <alignment vertical="center" wrapText="1"/>
    </xf>
    <xf numFmtId="0" fontId="9" fillId="14" borderId="15" xfId="0" applyFont="1" applyFill="1" applyBorder="1" applyAlignment="1">
      <alignment vertical="center" wrapText="1"/>
    </xf>
    <xf numFmtId="0" fontId="9" fillId="15" borderId="15" xfId="0" applyFont="1" applyFill="1" applyBorder="1" applyAlignment="1">
      <alignment vertical="center" wrapText="1"/>
    </xf>
    <xf numFmtId="0" fontId="9" fillId="10" borderId="15" xfId="0" applyFont="1" applyFill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0" fillId="17" borderId="0" xfId="0" applyFill="1" applyAlignment="1">
      <alignment horizontal="left"/>
    </xf>
    <xf numFmtId="0" fontId="0" fillId="17" borderId="0" xfId="0" applyFill="1"/>
    <xf numFmtId="0" fontId="0" fillId="17" borderId="0" xfId="0" applyFill="1" applyAlignment="1">
      <alignment horizontal="center"/>
    </xf>
    <xf numFmtId="0" fontId="0" fillId="17" borderId="0" xfId="0" applyFill="1" applyAlignment="1"/>
    <xf numFmtId="0" fontId="9" fillId="0" borderId="16" xfId="0" applyFont="1" applyBorder="1" applyAlignment="1">
      <alignment horizontal="left" vertical="center" wrapText="1"/>
    </xf>
    <xf numFmtId="0" fontId="8" fillId="13" borderId="15" xfId="0" applyFont="1" applyFill="1" applyBorder="1" applyAlignment="1">
      <alignment vertical="center" wrapText="1"/>
    </xf>
    <xf numFmtId="0" fontId="8" fillId="7" borderId="15" xfId="0" applyFont="1" applyFill="1" applyBorder="1" applyAlignment="1">
      <alignment vertical="center" wrapText="1"/>
    </xf>
    <xf numFmtId="0" fontId="8" fillId="8" borderId="15" xfId="0" applyFont="1" applyFill="1" applyBorder="1" applyAlignment="1">
      <alignment vertical="center" wrapText="1"/>
    </xf>
    <xf numFmtId="0" fontId="8" fillId="11" borderId="15" xfId="0" applyFont="1" applyFill="1" applyBorder="1" applyAlignment="1">
      <alignment vertical="center" wrapText="1"/>
    </xf>
    <xf numFmtId="0" fontId="8" fillId="12" borderId="15" xfId="0" applyFont="1" applyFill="1" applyBorder="1" applyAlignment="1">
      <alignment vertical="center" wrapText="1"/>
    </xf>
    <xf numFmtId="0" fontId="8" fillId="9" borderId="15" xfId="0" applyFont="1" applyFill="1" applyBorder="1" applyAlignment="1">
      <alignment vertical="center" wrapText="1"/>
    </xf>
    <xf numFmtId="0" fontId="8" fillId="14" borderId="15" xfId="0" applyFont="1" applyFill="1" applyBorder="1" applyAlignment="1">
      <alignment vertical="center" wrapText="1"/>
    </xf>
    <xf numFmtId="0" fontId="8" fillId="15" borderId="15" xfId="0" applyFont="1" applyFill="1" applyBorder="1" applyAlignment="1">
      <alignment vertical="center" wrapText="1"/>
    </xf>
    <xf numFmtId="0" fontId="8" fillId="10" borderId="15" xfId="0" applyFont="1" applyFill="1" applyBorder="1" applyAlignment="1">
      <alignment vertical="center" wrapText="1"/>
    </xf>
    <xf numFmtId="0" fontId="8" fillId="0" borderId="15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5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5" xfId="0" applyFont="1" applyBorder="1" applyAlignment="1">
      <alignment vertical="top" wrapText="1"/>
    </xf>
    <xf numFmtId="44" fontId="9" fillId="13" borderId="15" xfId="2" applyFont="1" applyFill="1" applyBorder="1" applyAlignment="1">
      <alignment horizontal="center" vertical="center" wrapText="1"/>
    </xf>
    <xf numFmtId="44" fontId="9" fillId="7" borderId="15" xfId="2" applyFont="1" applyFill="1" applyBorder="1" applyAlignment="1">
      <alignment horizontal="center" vertical="center" wrapText="1"/>
    </xf>
    <xf numFmtId="44" fontId="9" fillId="8" borderId="15" xfId="2" applyFont="1" applyFill="1" applyBorder="1" applyAlignment="1">
      <alignment horizontal="center" vertical="center" wrapText="1"/>
    </xf>
    <xf numFmtId="44" fontId="0" fillId="17" borderId="0" xfId="2" applyFont="1" applyFill="1" applyAlignment="1">
      <alignment horizontal="center"/>
    </xf>
    <xf numFmtId="44" fontId="9" fillId="11" borderId="15" xfId="2" applyFont="1" applyFill="1" applyBorder="1" applyAlignment="1">
      <alignment horizontal="center" vertical="center" wrapText="1"/>
    </xf>
    <xf numFmtId="44" fontId="9" fillId="12" borderId="15" xfId="2" applyFont="1" applyFill="1" applyBorder="1" applyAlignment="1">
      <alignment horizontal="center" vertical="center" wrapText="1"/>
    </xf>
    <xf numFmtId="44" fontId="9" fillId="9" borderId="15" xfId="2" applyFont="1" applyFill="1" applyBorder="1" applyAlignment="1">
      <alignment horizontal="center" vertical="center" wrapText="1"/>
    </xf>
    <xf numFmtId="44" fontId="9" fillId="14" borderId="15" xfId="2" applyFont="1" applyFill="1" applyBorder="1" applyAlignment="1">
      <alignment horizontal="center" vertical="center" wrapText="1"/>
    </xf>
    <xf numFmtId="44" fontId="9" fillId="15" borderId="15" xfId="2" applyFont="1" applyFill="1" applyBorder="1" applyAlignment="1">
      <alignment horizontal="center" vertical="center" wrapText="1"/>
    </xf>
    <xf numFmtId="44" fontId="9" fillId="10" borderId="15" xfId="2" applyFont="1" applyFill="1" applyBorder="1" applyAlignment="1">
      <alignment horizontal="center" vertical="center" wrapText="1"/>
    </xf>
    <xf numFmtId="44" fontId="9" fillId="0" borderId="15" xfId="2" applyFont="1" applyBorder="1" applyAlignment="1">
      <alignment horizontal="center" vertical="center" wrapText="1"/>
    </xf>
    <xf numFmtId="44" fontId="9" fillId="0" borderId="15" xfId="2" applyFont="1" applyFill="1" applyBorder="1" applyAlignment="1">
      <alignment horizontal="center" vertical="center" wrapText="1"/>
    </xf>
    <xf numFmtId="44" fontId="9" fillId="0" borderId="16" xfId="2" applyFont="1" applyBorder="1" applyAlignment="1">
      <alignment horizontal="center" vertical="center" wrapText="1"/>
    </xf>
    <xf numFmtId="44" fontId="0" fillId="0" borderId="0" xfId="2" applyFont="1" applyAlignment="1">
      <alignment horizontal="center"/>
    </xf>
    <xf numFmtId="0" fontId="7" fillId="18" borderId="17" xfId="0" applyFont="1" applyFill="1" applyBorder="1" applyAlignment="1">
      <alignment horizontal="left" vertical="center" wrapText="1"/>
    </xf>
    <xf numFmtId="0" fontId="7" fillId="18" borderId="17" xfId="0" applyFont="1" applyFill="1" applyBorder="1" applyAlignment="1">
      <alignment vertical="center" wrapText="1"/>
    </xf>
    <xf numFmtId="0" fontId="7" fillId="18" borderId="18" xfId="0" applyFont="1" applyFill="1" applyBorder="1" applyAlignment="1">
      <alignment horizontal="center" vertical="center"/>
    </xf>
    <xf numFmtId="0" fontId="7" fillId="18" borderId="18" xfId="0" applyFont="1" applyFill="1" applyBorder="1"/>
    <xf numFmtId="44" fontId="0" fillId="0" borderId="0" xfId="2" applyFont="1"/>
    <xf numFmtId="0" fontId="0" fillId="0" borderId="0" xfId="0" applyAlignment="1">
      <alignment horizontal="center" vertical="center"/>
    </xf>
    <xf numFmtId="0" fontId="16" fillId="0" borderId="0" xfId="0" applyFont="1"/>
    <xf numFmtId="0" fontId="0" fillId="0" borderId="0" xfId="0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8" fillId="19" borderId="15" xfId="0" applyFont="1" applyFill="1" applyBorder="1" applyAlignment="1">
      <alignment horizontal="center" vertical="center" wrapText="1"/>
    </xf>
    <xf numFmtId="44" fontId="8" fillId="19" borderId="15" xfId="2" applyFont="1" applyFill="1" applyBorder="1" applyAlignment="1">
      <alignment horizontal="center" vertical="center" wrapText="1"/>
    </xf>
    <xf numFmtId="0" fontId="0" fillId="19" borderId="0" xfId="0" applyFill="1" applyAlignment="1">
      <alignment horizontal="center"/>
    </xf>
    <xf numFmtId="0" fontId="17" fillId="19" borderId="20" xfId="0" applyFont="1" applyFill="1" applyBorder="1" applyAlignment="1">
      <alignment horizontal="center" vertical="center" wrapText="1"/>
    </xf>
    <xf numFmtId="44" fontId="17" fillId="19" borderId="20" xfId="2" applyFont="1" applyFill="1" applyBorder="1" applyAlignment="1">
      <alignment horizontal="right" vertical="center" wrapText="1"/>
    </xf>
    <xf numFmtId="0" fontId="0" fillId="19" borderId="0" xfId="0" applyFill="1" applyAlignment="1">
      <alignment wrapText="1"/>
    </xf>
    <xf numFmtId="9" fontId="0" fillId="0" borderId="21" xfId="0" applyNumberFormat="1" applyBorder="1" applyAlignment="1">
      <alignment horizontal="center" vertical="center"/>
    </xf>
    <xf numFmtId="9" fontId="0" fillId="0" borderId="0" xfId="0" applyNumberFormat="1" applyFill="1" applyAlignment="1">
      <alignment horizontal="center" vertical="center"/>
    </xf>
    <xf numFmtId="0" fontId="0" fillId="20" borderId="0" xfId="0" applyFill="1"/>
    <xf numFmtId="44" fontId="7" fillId="18" borderId="18" xfId="2" applyFont="1" applyFill="1" applyBorder="1" applyAlignment="1">
      <alignment vertical="center"/>
    </xf>
    <xf numFmtId="0" fontId="7" fillId="18" borderId="18" xfId="0" applyFont="1" applyFill="1" applyBorder="1" applyAlignment="1">
      <alignment vertical="center"/>
    </xf>
    <xf numFmtId="0" fontId="6" fillId="18" borderId="18" xfId="0" applyFont="1" applyFill="1" applyBorder="1" applyAlignment="1">
      <alignment horizontal="center" vertical="center"/>
    </xf>
    <xf numFmtId="0" fontId="6" fillId="18" borderId="18" xfId="0" applyFont="1" applyFill="1" applyBorder="1"/>
    <xf numFmtId="44" fontId="0" fillId="0" borderId="0" xfId="2" applyFont="1" applyAlignment="1">
      <alignment vertical="center"/>
    </xf>
    <xf numFmtId="0" fontId="7" fillId="18" borderId="17" xfId="0" applyFont="1" applyFill="1" applyBorder="1" applyAlignment="1">
      <alignment horizontal="center" vertical="center" wrapText="1"/>
    </xf>
    <xf numFmtId="0" fontId="8" fillId="19" borderId="20" xfId="0" applyFont="1" applyFill="1" applyBorder="1" applyAlignment="1">
      <alignment horizontal="center" vertical="center" wrapText="1"/>
    </xf>
    <xf numFmtId="44" fontId="8" fillId="19" borderId="20" xfId="2" applyFont="1" applyFill="1" applyBorder="1" applyAlignment="1">
      <alignment horizontal="right" vertical="center" wrapText="1"/>
    </xf>
    <xf numFmtId="0" fontId="18" fillId="18" borderId="18" xfId="0" applyFont="1" applyFill="1" applyBorder="1" applyAlignment="1">
      <alignment horizontal="center" vertical="center" wrapText="1"/>
    </xf>
    <xf numFmtId="0" fontId="6" fillId="18" borderId="17" xfId="0" applyFont="1" applyFill="1" applyBorder="1" applyAlignment="1">
      <alignment horizontal="left" vertical="center" wrapText="1"/>
    </xf>
    <xf numFmtId="0" fontId="6" fillId="18" borderId="17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44" fontId="6" fillId="18" borderId="18" xfId="2" applyFont="1" applyFill="1" applyBorder="1" applyAlignment="1">
      <alignment vertical="center"/>
    </xf>
    <xf numFmtId="0" fontId="9" fillId="0" borderId="16" xfId="0" applyFont="1" applyBorder="1" applyAlignment="1">
      <alignment horizontal="left" vertical="center" wrapText="1" indent="1"/>
    </xf>
    <xf numFmtId="0" fontId="9" fillId="0" borderId="0" xfId="0" applyFont="1" applyBorder="1" applyAlignment="1">
      <alignment horizontal="left" vertical="center" wrapText="1"/>
    </xf>
    <xf numFmtId="44" fontId="9" fillId="0" borderId="16" xfId="2" applyFont="1" applyBorder="1" applyAlignment="1">
      <alignment horizontal="right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6" fillId="0" borderId="12" xfId="0" applyFont="1" applyBorder="1"/>
    <xf numFmtId="0" fontId="6" fillId="0" borderId="5" xfId="0" applyFont="1" applyBorder="1"/>
    <xf numFmtId="44" fontId="6" fillId="0" borderId="23" xfId="2" applyFont="1" applyBorder="1"/>
    <xf numFmtId="44" fontId="0" fillId="0" borderId="1" xfId="2" applyFont="1" applyBorder="1"/>
    <xf numFmtId="0" fontId="0" fillId="0" borderId="1" xfId="0" applyBorder="1" applyAlignment="1">
      <alignment horizontal="center"/>
    </xf>
    <xf numFmtId="44" fontId="0" fillId="0" borderId="24" xfId="2" applyFont="1" applyBorder="1"/>
    <xf numFmtId="0" fontId="0" fillId="0" borderId="25" xfId="0" applyBorder="1"/>
    <xf numFmtId="44" fontId="0" fillId="0" borderId="9" xfId="2" applyFont="1" applyBorder="1"/>
    <xf numFmtId="0" fontId="0" fillId="0" borderId="9" xfId="0" applyBorder="1" applyAlignment="1">
      <alignment horizontal="center"/>
    </xf>
    <xf numFmtId="44" fontId="0" fillId="0" borderId="26" xfId="2" applyFont="1" applyBorder="1"/>
    <xf numFmtId="0" fontId="0" fillId="4" borderId="12" xfId="0" applyFill="1" applyBorder="1"/>
    <xf numFmtId="44" fontId="0" fillId="4" borderId="27" xfId="2" applyFont="1" applyFill="1" applyBorder="1"/>
    <xf numFmtId="0" fontId="2" fillId="7" borderId="5" xfId="1" applyFont="1" applyFill="1" applyBorder="1" applyAlignment="1">
      <alignment horizontal="center"/>
    </xf>
    <xf numFmtId="0" fontId="0" fillId="0" borderId="12" xfId="0" applyFont="1" applyBorder="1"/>
    <xf numFmtId="44" fontId="0" fillId="0" borderId="5" xfId="2" applyFont="1" applyBorder="1"/>
    <xf numFmtId="0" fontId="0" fillId="0" borderId="5" xfId="0" applyFont="1" applyBorder="1" applyAlignment="1">
      <alignment horizontal="center"/>
    </xf>
    <xf numFmtId="44" fontId="0" fillId="0" borderId="23" xfId="2" applyFont="1" applyBorder="1"/>
    <xf numFmtId="44" fontId="7" fillId="3" borderId="27" xfId="2" applyFont="1" applyFill="1" applyBorder="1"/>
    <xf numFmtId="44" fontId="7" fillId="5" borderId="27" xfId="2" applyFont="1" applyFill="1" applyBorder="1"/>
    <xf numFmtId="44" fontId="7" fillId="0" borderId="27" xfId="2" applyFont="1" applyFill="1" applyBorder="1"/>
    <xf numFmtId="0" fontId="19" fillId="0" borderId="0" xfId="0" applyFont="1"/>
    <xf numFmtId="0" fontId="14" fillId="0" borderId="0" xfId="0" applyFont="1"/>
    <xf numFmtId="0" fontId="24" fillId="12" borderId="0" xfId="0" applyFont="1" applyFill="1"/>
    <xf numFmtId="0" fontId="22" fillId="2" borderId="7" xfId="0" applyFont="1" applyFill="1" applyBorder="1" applyAlignment="1">
      <alignment horizontal="right" vertical="center"/>
    </xf>
    <xf numFmtId="0" fontId="22" fillId="2" borderId="13" xfId="0" applyFont="1" applyFill="1" applyBorder="1" applyAlignment="1">
      <alignment horizontal="right" vertical="center"/>
    </xf>
    <xf numFmtId="0" fontId="22" fillId="2" borderId="8" xfId="0" applyFont="1" applyFill="1" applyBorder="1" applyAlignment="1">
      <alignment horizontal="right" vertical="center"/>
    </xf>
    <xf numFmtId="0" fontId="22" fillId="2" borderId="28" xfId="0" applyFont="1" applyFill="1" applyBorder="1" applyAlignment="1">
      <alignment horizontal="right" vertical="center"/>
    </xf>
    <xf numFmtId="0" fontId="0" fillId="5" borderId="18" xfId="0" applyFill="1" applyBorder="1"/>
    <xf numFmtId="0" fontId="0" fillId="5" borderId="18" xfId="0" applyFill="1" applyBorder="1" applyAlignment="1">
      <alignment vertical="center"/>
    </xf>
    <xf numFmtId="0" fontId="25" fillId="0" borderId="0" xfId="0" applyFont="1" applyAlignment="1">
      <alignment vertical="top"/>
    </xf>
    <xf numFmtId="0" fontId="25" fillId="5" borderId="18" xfId="0" applyFont="1" applyFill="1" applyBorder="1" applyAlignment="1">
      <alignment vertical="center"/>
    </xf>
    <xf numFmtId="164" fontId="8" fillId="22" borderId="15" xfId="0" applyNumberFormat="1" applyFont="1" applyFill="1" applyBorder="1" applyAlignment="1">
      <alignment horizontal="left" vertical="center" wrapText="1"/>
    </xf>
    <xf numFmtId="0" fontId="8" fillId="22" borderId="15" xfId="0" applyFont="1" applyFill="1" applyBorder="1" applyAlignment="1">
      <alignment vertical="top" wrapText="1"/>
    </xf>
    <xf numFmtId="0" fontId="9" fillId="22" borderId="15" xfId="0" applyFont="1" applyFill="1" applyBorder="1" applyAlignment="1">
      <alignment horizontal="left" vertical="top" wrapText="1"/>
    </xf>
    <xf numFmtId="0" fontId="9" fillId="22" borderId="15" xfId="0" applyFont="1" applyFill="1" applyBorder="1" applyAlignment="1">
      <alignment horizontal="center" vertical="center" wrapText="1"/>
    </xf>
    <xf numFmtId="44" fontId="9" fillId="22" borderId="15" xfId="2" applyFont="1" applyFill="1" applyBorder="1" applyAlignment="1">
      <alignment horizontal="center" vertical="center" wrapText="1"/>
    </xf>
    <xf numFmtId="0" fontId="9" fillId="22" borderId="15" xfId="0" applyFont="1" applyFill="1" applyBorder="1" applyAlignment="1">
      <alignment horizontal="left" vertical="center" wrapText="1"/>
    </xf>
    <xf numFmtId="0" fontId="9" fillId="22" borderId="15" xfId="0" applyFont="1" applyFill="1" applyBorder="1" applyAlignment="1">
      <alignment vertical="center" wrapText="1"/>
    </xf>
    <xf numFmtId="165" fontId="26" fillId="3" borderId="12" xfId="0" applyNumberFormat="1" applyFont="1" applyFill="1" applyBorder="1" applyAlignment="1">
      <alignment horizontal="center"/>
    </xf>
    <xf numFmtId="165" fontId="26" fillId="5" borderId="12" xfId="2" applyNumberFormat="1" applyFont="1" applyFill="1" applyBorder="1" applyAlignment="1">
      <alignment horizontal="center"/>
    </xf>
    <xf numFmtId="165" fontId="26" fillId="0" borderId="12" xfId="2" applyNumberFormat="1" applyFont="1" applyFill="1" applyBorder="1" applyAlignment="1">
      <alignment horizontal="center"/>
    </xf>
    <xf numFmtId="165" fontId="27" fillId="4" borderId="12" xfId="0" applyNumberFormat="1" applyFont="1" applyFill="1" applyBorder="1" applyAlignment="1">
      <alignment horizontal="center"/>
    </xf>
    <xf numFmtId="165" fontId="27" fillId="0" borderId="5" xfId="0" applyNumberFormat="1" applyFont="1" applyBorder="1" applyAlignment="1">
      <alignment horizontal="center"/>
    </xf>
    <xf numFmtId="165" fontId="28" fillId="5" borderId="27" xfId="2" applyNumberFormat="1" applyFont="1" applyFill="1" applyBorder="1"/>
    <xf numFmtId="165" fontId="28" fillId="3" borderId="27" xfId="2" applyNumberFormat="1" applyFont="1" applyFill="1" applyBorder="1"/>
    <xf numFmtId="165" fontId="29" fillId="4" borderId="27" xfId="2" applyNumberFormat="1" applyFont="1" applyFill="1" applyBorder="1"/>
    <xf numFmtId="165" fontId="29" fillId="0" borderId="23" xfId="2" applyNumberFormat="1" applyFont="1" applyBorder="1"/>
    <xf numFmtId="0" fontId="9" fillId="16" borderId="20" xfId="0" applyFont="1" applyFill="1" applyBorder="1" applyAlignment="1">
      <alignment horizontal="left" vertical="center" wrapText="1"/>
    </xf>
    <xf numFmtId="0" fontId="8" fillId="16" borderId="20" xfId="0" applyFont="1" applyFill="1" applyBorder="1" applyAlignment="1">
      <alignment vertical="center" wrapText="1"/>
    </xf>
    <xf numFmtId="0" fontId="9" fillId="16" borderId="20" xfId="0" applyFont="1" applyFill="1" applyBorder="1" applyAlignment="1">
      <alignment horizontal="left" vertical="top" wrapText="1"/>
    </xf>
    <xf numFmtId="0" fontId="9" fillId="16" borderId="20" xfId="0" applyFont="1" applyFill="1" applyBorder="1" applyAlignment="1">
      <alignment horizontal="center" vertical="center" wrapText="1"/>
    </xf>
    <xf numFmtId="44" fontId="9" fillId="16" borderId="20" xfId="2" applyFont="1" applyFill="1" applyBorder="1" applyAlignment="1">
      <alignment horizontal="center" vertical="center" wrapText="1"/>
    </xf>
    <xf numFmtId="0" fontId="9" fillId="16" borderId="15" xfId="0" applyFont="1" applyFill="1" applyBorder="1" applyAlignment="1">
      <alignment vertical="center" wrapText="1"/>
    </xf>
    <xf numFmtId="44" fontId="9" fillId="16" borderId="15" xfId="2" applyFont="1" applyFill="1" applyBorder="1" applyAlignment="1">
      <alignment horizontal="center" vertical="center" wrapText="1"/>
    </xf>
    <xf numFmtId="0" fontId="0" fillId="0" borderId="0" xfId="0"/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44" fontId="9" fillId="0" borderId="0" xfId="2" applyFont="1" applyFill="1" applyBorder="1" applyAlignment="1">
      <alignment horizontal="center" vertical="center" wrapText="1"/>
    </xf>
    <xf numFmtId="44" fontId="0" fillId="0" borderId="0" xfId="2" applyFont="1" applyFill="1"/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vertical="center" wrapText="1"/>
    </xf>
    <xf numFmtId="0" fontId="13" fillId="0" borderId="0" xfId="0" applyFont="1" applyFill="1"/>
    <xf numFmtId="0" fontId="7" fillId="0" borderId="0" xfId="0" applyFont="1" applyFill="1"/>
    <xf numFmtId="0" fontId="6" fillId="0" borderId="0" xfId="0" applyFont="1" applyFill="1"/>
    <xf numFmtId="44" fontId="0" fillId="0" borderId="0" xfId="0" applyNumberFormat="1"/>
    <xf numFmtId="0" fontId="22" fillId="2" borderId="28" xfId="0" applyFont="1" applyFill="1" applyBorder="1" applyAlignment="1">
      <alignment wrapText="1"/>
    </xf>
    <xf numFmtId="0" fontId="23" fillId="2" borderId="29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23" fillId="2" borderId="30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22" fillId="2" borderId="31" xfId="0" applyFont="1" applyFill="1" applyBorder="1" applyAlignment="1">
      <alignment horizontal="right" vertical="center"/>
    </xf>
    <xf numFmtId="0" fontId="21" fillId="12" borderId="32" xfId="0" applyFont="1" applyFill="1" applyBorder="1" applyAlignment="1">
      <alignment vertical="center"/>
    </xf>
    <xf numFmtId="0" fontId="24" fillId="12" borderId="33" xfId="0" applyFont="1" applyFill="1" applyBorder="1"/>
    <xf numFmtId="0" fontId="24" fillId="12" borderId="34" xfId="0" applyFont="1" applyFill="1" applyBorder="1"/>
    <xf numFmtId="0" fontId="21" fillId="12" borderId="33" xfId="0" applyFont="1" applyFill="1" applyBorder="1" applyAlignment="1">
      <alignment horizontal="center" vertical="center"/>
    </xf>
    <xf numFmtId="0" fontId="31" fillId="0" borderId="35" xfId="0" applyFont="1" applyBorder="1"/>
    <xf numFmtId="44" fontId="31" fillId="0" borderId="35" xfId="0" applyNumberFormat="1" applyFont="1" applyBorder="1"/>
    <xf numFmtId="44" fontId="32" fillId="23" borderId="35" xfId="0" applyNumberFormat="1" applyFont="1" applyFill="1" applyBorder="1" applyAlignment="1">
      <alignment horizontal="right" vertical="center"/>
    </xf>
    <xf numFmtId="44" fontId="32" fillId="23" borderId="35" xfId="0" applyNumberFormat="1" applyFont="1" applyFill="1" applyBorder="1" applyAlignment="1">
      <alignment vertical="center"/>
    </xf>
    <xf numFmtId="0" fontId="31" fillId="0" borderId="0" xfId="0" applyFont="1" applyBorder="1"/>
    <xf numFmtId="0" fontId="31" fillId="0" borderId="0" xfId="0" applyFont="1"/>
    <xf numFmtId="9" fontId="1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0" fillId="5" borderId="0" xfId="0" applyFont="1" applyFill="1"/>
    <xf numFmtId="0" fontId="30" fillId="24" borderId="0" xfId="0" applyFont="1" applyFill="1"/>
    <xf numFmtId="0" fontId="30" fillId="5" borderId="1" xfId="0" applyFont="1" applyFill="1" applyBorder="1"/>
    <xf numFmtId="0" fontId="8" fillId="6" borderId="37" xfId="0" applyFont="1" applyFill="1" applyBorder="1" applyAlignment="1">
      <alignment horizontal="center" vertical="center" wrapText="1"/>
    </xf>
    <xf numFmtId="0" fontId="30" fillId="24" borderId="0" xfId="0" applyFont="1" applyFill="1" applyBorder="1"/>
    <xf numFmtId="0" fontId="13" fillId="19" borderId="0" xfId="0" applyFont="1" applyFill="1" applyAlignment="1">
      <alignment horizontal="center" vertical="center"/>
    </xf>
    <xf numFmtId="0" fontId="0" fillId="0" borderId="1" xfId="0" applyBorder="1"/>
    <xf numFmtId="0" fontId="6" fillId="0" borderId="1" xfId="0" applyFont="1" applyBorder="1"/>
    <xf numFmtId="0" fontId="0" fillId="0" borderId="1" xfId="0" applyFont="1" applyBorder="1"/>
    <xf numFmtId="0" fontId="17" fillId="19" borderId="15" xfId="0" applyFont="1" applyFill="1" applyBorder="1" applyAlignment="1">
      <alignment horizontal="center" vertical="center" wrapText="1"/>
    </xf>
    <xf numFmtId="44" fontId="17" fillId="19" borderId="15" xfId="2" applyFont="1" applyFill="1" applyBorder="1" applyAlignment="1">
      <alignment horizontal="center" vertical="center" wrapText="1"/>
    </xf>
    <xf numFmtId="44" fontId="32" fillId="0" borderId="36" xfId="0" applyNumberFormat="1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20" fillId="21" borderId="14" xfId="0" applyFont="1" applyFill="1" applyBorder="1" applyAlignment="1">
      <alignment horizontal="center" vertical="center"/>
    </xf>
    <xf numFmtId="0" fontId="20" fillId="21" borderId="12" xfId="0" applyFont="1" applyFill="1" applyBorder="1" applyAlignment="1">
      <alignment horizontal="center" vertical="center"/>
    </xf>
    <xf numFmtId="0" fontId="20" fillId="21" borderId="27" xfId="0" applyFont="1" applyFill="1" applyBorder="1" applyAlignment="1">
      <alignment horizontal="center" vertical="center"/>
    </xf>
    <xf numFmtId="0" fontId="20" fillId="21" borderId="29" xfId="0" applyFont="1" applyFill="1" applyBorder="1" applyAlignment="1">
      <alignment horizontal="center" vertical="center"/>
    </xf>
    <xf numFmtId="0" fontId="20" fillId="21" borderId="25" xfId="0" applyFont="1" applyFill="1" applyBorder="1" applyAlignment="1">
      <alignment horizontal="center" vertical="center"/>
    </xf>
    <xf numFmtId="0" fontId="20" fillId="21" borderId="30" xfId="0" applyFont="1" applyFill="1" applyBorder="1" applyAlignment="1">
      <alignment horizontal="center" vertical="center"/>
    </xf>
    <xf numFmtId="44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44" fontId="13" fillId="0" borderId="18" xfId="2" applyFont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wrapText="1"/>
    </xf>
    <xf numFmtId="0" fontId="15" fillId="18" borderId="18" xfId="0" applyFont="1" applyFill="1" applyBorder="1" applyAlignment="1">
      <alignment horizontal="left" vertical="center" wrapText="1"/>
    </xf>
    <xf numFmtId="0" fontId="15" fillId="18" borderId="19" xfId="0" applyFont="1" applyFill="1" applyBorder="1" applyAlignment="1">
      <alignment horizontal="left" vertical="center" wrapText="1"/>
    </xf>
    <xf numFmtId="0" fontId="13" fillId="5" borderId="18" xfId="0" applyFont="1" applyFill="1" applyBorder="1" applyAlignment="1">
      <alignment horizontal="left"/>
    </xf>
  </cellXfs>
  <cellStyles count="12">
    <cellStyle name="Currency" xfId="2" builtinId="4"/>
    <cellStyle name="Currency 2" xfId="5"/>
    <cellStyle name="Currency 3" xfId="4"/>
    <cellStyle name="Currency 3 2" xfId="9"/>
    <cellStyle name="Currency 4" xfId="8"/>
    <cellStyle name="Normal" xfId="0" builtinId="0"/>
    <cellStyle name="Normal 2" xfId="1"/>
    <cellStyle name="Normal 3" xfId="6"/>
    <cellStyle name="Normal 4" xfId="3"/>
    <cellStyle name="Normal 4 2" xfId="7"/>
    <cellStyle name="Normal 5" xfId="10"/>
    <cellStyle name="Normal 5 2" xfId="11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D9ED73"/>
      <color rgb="FFF8F8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tabSelected="1"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11" sqref="F11"/>
    </sheetView>
  </sheetViews>
  <sheetFormatPr defaultColWidth="9.140625" defaultRowHeight="14.25" x14ac:dyDescent="0.25"/>
  <cols>
    <col min="1" max="1" width="41" style="218" customWidth="1"/>
    <col min="2" max="4" width="30.7109375" style="218" customWidth="1"/>
    <col min="5" max="16384" width="9.140625" style="218"/>
  </cols>
  <sheetData>
    <row r="1" spans="1:4" s="217" customFormat="1" ht="24.6" customHeight="1" thickBot="1" x14ac:dyDescent="0.2"/>
    <row r="2" spans="1:4" ht="33" customHeight="1" x14ac:dyDescent="0.25">
      <c r="A2" s="297" t="s">
        <v>793</v>
      </c>
      <c r="B2" s="298"/>
      <c r="C2" s="298"/>
      <c r="D2" s="299"/>
    </row>
    <row r="3" spans="1:4" ht="20.100000000000001" customHeight="1" thickBot="1" x14ac:dyDescent="0.3">
      <c r="A3" s="300"/>
      <c r="B3" s="301"/>
      <c r="C3" s="301"/>
      <c r="D3" s="302"/>
    </row>
    <row r="4" spans="1:4" ht="49.9" customHeight="1" thickBot="1" x14ac:dyDescent="0.35">
      <c r="A4" s="264"/>
      <c r="B4" s="265" t="s">
        <v>866</v>
      </c>
      <c r="C4" s="266" t="s">
        <v>868</v>
      </c>
      <c r="D4" s="267" t="s">
        <v>867</v>
      </c>
    </row>
    <row r="5" spans="1:4" s="219" customFormat="1" ht="38.450000000000003" customHeight="1" thickBot="1" x14ac:dyDescent="0.35">
      <c r="A5" s="271" t="s">
        <v>794</v>
      </c>
      <c r="B5" s="272"/>
      <c r="C5" s="272"/>
      <c r="D5" s="273"/>
    </row>
    <row r="6" spans="1:4" ht="21" customHeight="1" x14ac:dyDescent="0.25">
      <c r="A6" s="270" t="s">
        <v>795</v>
      </c>
      <c r="B6" s="303">
        <f>'Missouri-Network'!I5</f>
        <v>625823.61000000022</v>
      </c>
      <c r="C6" s="303">
        <f>'Missouri-Cable'!N92</f>
        <v>0</v>
      </c>
      <c r="D6" s="294">
        <f>B6+C6</f>
        <v>625823.61000000022</v>
      </c>
    </row>
    <row r="7" spans="1:4" ht="21" customHeight="1" x14ac:dyDescent="0.25">
      <c r="A7" s="220" t="s">
        <v>796</v>
      </c>
      <c r="B7" s="303"/>
      <c r="C7" s="304"/>
      <c r="D7" s="295"/>
    </row>
    <row r="8" spans="1:4" ht="21" customHeight="1" x14ac:dyDescent="0.25">
      <c r="A8" s="221" t="s">
        <v>797</v>
      </c>
      <c r="B8" s="303"/>
      <c r="C8" s="304"/>
      <c r="D8" s="295"/>
    </row>
    <row r="9" spans="1:4" ht="21" customHeight="1" thickBot="1" x14ac:dyDescent="0.3">
      <c r="A9" s="221" t="s">
        <v>798</v>
      </c>
      <c r="B9" s="303"/>
      <c r="C9" s="304"/>
      <c r="D9" s="295"/>
    </row>
    <row r="10" spans="1:4" s="219" customFormat="1" ht="36.6" customHeight="1" thickBot="1" x14ac:dyDescent="0.35">
      <c r="A10" s="271" t="s">
        <v>799</v>
      </c>
      <c r="B10" s="274"/>
      <c r="C10" s="274"/>
      <c r="D10" s="273"/>
    </row>
    <row r="11" spans="1:4" ht="21" customHeight="1" x14ac:dyDescent="0.25">
      <c r="A11" s="223" t="s">
        <v>800</v>
      </c>
      <c r="B11" s="303">
        <f>'WHI-Network'!I5</f>
        <v>1441439.3499999989</v>
      </c>
      <c r="C11" s="303">
        <f>'WHI-Cable'!N92</f>
        <v>0</v>
      </c>
      <c r="D11" s="294">
        <f>B11+C11</f>
        <v>1441439.3499999989</v>
      </c>
    </row>
    <row r="12" spans="1:4" ht="21" customHeight="1" x14ac:dyDescent="0.25">
      <c r="A12" s="223" t="s">
        <v>801</v>
      </c>
      <c r="B12" s="304"/>
      <c r="C12" s="304"/>
      <c r="D12" s="295"/>
    </row>
    <row r="13" spans="1:4" ht="21" customHeight="1" x14ac:dyDescent="0.25">
      <c r="A13" s="223" t="s">
        <v>802</v>
      </c>
      <c r="B13" s="304"/>
      <c r="C13" s="304"/>
      <c r="D13" s="295"/>
    </row>
    <row r="14" spans="1:4" ht="21" customHeight="1" x14ac:dyDescent="0.25">
      <c r="A14" s="223" t="s">
        <v>803</v>
      </c>
      <c r="B14" s="304"/>
      <c r="C14" s="304"/>
      <c r="D14" s="295"/>
    </row>
    <row r="15" spans="1:4" ht="21" customHeight="1" thickBot="1" x14ac:dyDescent="0.3">
      <c r="A15" s="223" t="s">
        <v>804</v>
      </c>
      <c r="B15" s="304"/>
      <c r="C15" s="304"/>
      <c r="D15" s="295"/>
    </row>
    <row r="16" spans="1:4" s="219" customFormat="1" ht="32.450000000000003" customHeight="1" thickBot="1" x14ac:dyDescent="0.35">
      <c r="A16" s="271" t="s">
        <v>805</v>
      </c>
      <c r="B16" s="274"/>
      <c r="C16" s="274"/>
      <c r="D16" s="273"/>
    </row>
    <row r="17" spans="1:5" ht="21" customHeight="1" x14ac:dyDescent="0.25">
      <c r="A17" s="223" t="s">
        <v>806</v>
      </c>
      <c r="B17" s="303">
        <f>'NLAcad-Network'!I5</f>
        <v>307777.45000000013</v>
      </c>
      <c r="C17" s="303">
        <f>'NLAcad-Cable'!N93</f>
        <v>0</v>
      </c>
      <c r="D17" s="294">
        <f>B17+C17</f>
        <v>307777.45000000013</v>
      </c>
    </row>
    <row r="18" spans="1:5" ht="21" customHeight="1" thickBot="1" x14ac:dyDescent="0.3">
      <c r="A18" s="223" t="s">
        <v>807</v>
      </c>
      <c r="B18" s="304"/>
      <c r="C18" s="304"/>
      <c r="D18" s="295"/>
    </row>
    <row r="19" spans="1:5" s="219" customFormat="1" ht="34.9" customHeight="1" thickBot="1" x14ac:dyDescent="0.35">
      <c r="A19" s="271" t="s">
        <v>808</v>
      </c>
      <c r="B19" s="274"/>
      <c r="C19" s="274"/>
      <c r="D19" s="273"/>
    </row>
    <row r="20" spans="1:5" ht="21" customHeight="1" x14ac:dyDescent="0.25">
      <c r="A20" s="270" t="s">
        <v>809</v>
      </c>
      <c r="B20" s="303">
        <f>'CO-Network'!I5</f>
        <v>2261685.7499999995</v>
      </c>
      <c r="C20" s="303">
        <f>'CO-Cable'!N93</f>
        <v>0</v>
      </c>
      <c r="D20" s="294">
        <f>B20+C20</f>
        <v>2261685.7499999995</v>
      </c>
    </row>
    <row r="21" spans="1:5" ht="21" customHeight="1" x14ac:dyDescent="0.25">
      <c r="A21" s="220" t="s">
        <v>810</v>
      </c>
      <c r="B21" s="304"/>
      <c r="C21" s="304"/>
      <c r="D21" s="295"/>
    </row>
    <row r="22" spans="1:5" ht="21" customHeight="1" x14ac:dyDescent="0.25">
      <c r="A22" s="221" t="s">
        <v>811</v>
      </c>
      <c r="B22" s="304"/>
      <c r="C22" s="304"/>
      <c r="D22" s="295"/>
    </row>
    <row r="23" spans="1:5" ht="21" customHeight="1" x14ac:dyDescent="0.25">
      <c r="A23" s="221" t="s">
        <v>812</v>
      </c>
      <c r="B23" s="304"/>
      <c r="C23" s="304"/>
      <c r="D23" s="295"/>
    </row>
    <row r="24" spans="1:5" ht="21" customHeight="1" x14ac:dyDescent="0.25">
      <c r="A24" s="220" t="s">
        <v>813</v>
      </c>
      <c r="B24" s="304"/>
      <c r="C24" s="304"/>
      <c r="D24" s="295"/>
    </row>
    <row r="25" spans="1:5" ht="21" customHeight="1" x14ac:dyDescent="0.25">
      <c r="A25" s="220" t="s">
        <v>814</v>
      </c>
      <c r="B25" s="304"/>
      <c r="C25" s="304"/>
      <c r="D25" s="295"/>
    </row>
    <row r="26" spans="1:5" ht="21" customHeight="1" x14ac:dyDescent="0.25">
      <c r="A26" s="221" t="s">
        <v>815</v>
      </c>
      <c r="B26" s="304"/>
      <c r="C26" s="304"/>
      <c r="D26" s="295"/>
    </row>
    <row r="27" spans="1:5" ht="21" customHeight="1" x14ac:dyDescent="0.25">
      <c r="A27" s="221" t="s">
        <v>816</v>
      </c>
      <c r="B27" s="304"/>
      <c r="C27" s="304"/>
      <c r="D27" s="295"/>
    </row>
    <row r="28" spans="1:5" ht="21" customHeight="1" x14ac:dyDescent="0.25">
      <c r="A28" s="220" t="s">
        <v>817</v>
      </c>
      <c r="B28" s="304"/>
      <c r="C28" s="304"/>
      <c r="D28" s="295"/>
    </row>
    <row r="29" spans="1:5" ht="21" customHeight="1" thickBot="1" x14ac:dyDescent="0.3">
      <c r="A29" s="222" t="s">
        <v>818</v>
      </c>
      <c r="B29" s="305"/>
      <c r="C29" s="305"/>
      <c r="D29" s="296"/>
    </row>
    <row r="30" spans="1:5" s="280" customFormat="1" ht="30" customHeight="1" thickBot="1" x14ac:dyDescent="0.4">
      <c r="A30" s="275"/>
      <c r="B30" s="276"/>
      <c r="C30" s="277" t="s">
        <v>870</v>
      </c>
      <c r="D30" s="278">
        <f>SUM(D20,D17,D11,D6)</f>
        <v>4636726.1599999992</v>
      </c>
      <c r="E30" s="279"/>
    </row>
    <row r="31" spans="1:5" ht="21" customHeight="1" thickTop="1" x14ac:dyDescent="0.25"/>
    <row r="32" spans="1:5" ht="21" customHeight="1" x14ac:dyDescent="0.25">
      <c r="C32" s="218" t="s">
        <v>869</v>
      </c>
    </row>
    <row r="37" ht="20.25" customHeight="1" x14ac:dyDescent="0.25"/>
    <row r="38" ht="20.25" customHeight="1" x14ac:dyDescent="0.25"/>
    <row r="39" ht="20.25" customHeight="1" x14ac:dyDescent="0.25"/>
    <row r="41" ht="18.75" customHeight="1" x14ac:dyDescent="0.25"/>
    <row r="42" ht="18.75" customHeight="1" x14ac:dyDescent="0.25"/>
    <row r="43" ht="18.75" customHeight="1" x14ac:dyDescent="0.25"/>
    <row r="44" ht="18.75" customHeight="1" x14ac:dyDescent="0.25"/>
    <row r="45" ht="18.75" customHeight="1" x14ac:dyDescent="0.25"/>
    <row r="46" ht="18.75" customHeight="1" x14ac:dyDescent="0.25"/>
    <row r="47" ht="18.75" customHeight="1" x14ac:dyDescent="0.25"/>
    <row r="48" ht="18.75" customHeight="1" x14ac:dyDescent="0.25"/>
    <row r="49" ht="18.75" customHeight="1" x14ac:dyDescent="0.25"/>
    <row r="53" ht="20.25" customHeight="1" x14ac:dyDescent="0.25"/>
    <row r="54" ht="29.25" customHeight="1" x14ac:dyDescent="0.25"/>
    <row r="55" ht="16.5" customHeight="1" x14ac:dyDescent="0.25"/>
    <row r="57" ht="15.75" customHeight="1" x14ac:dyDescent="0.25"/>
  </sheetData>
  <mergeCells count="13">
    <mergeCell ref="D11:D15"/>
    <mergeCell ref="D17:D18"/>
    <mergeCell ref="D20:D29"/>
    <mergeCell ref="A2:D3"/>
    <mergeCell ref="B17:B18"/>
    <mergeCell ref="B20:B29"/>
    <mergeCell ref="C11:C15"/>
    <mergeCell ref="C17:C18"/>
    <mergeCell ref="C20:C29"/>
    <mergeCell ref="B11:B15"/>
    <mergeCell ref="B6:B9"/>
    <mergeCell ref="C6:C9"/>
    <mergeCell ref="D6:D9"/>
  </mergeCells>
  <conditionalFormatting sqref="A5">
    <cfRule type="expression" dxfId="3" priority="24">
      <formula>#REF!="Confirmed"</formula>
    </cfRule>
  </conditionalFormatting>
  <conditionalFormatting sqref="A16">
    <cfRule type="expression" dxfId="2" priority="25">
      <formula>#REF!="Confirmed"</formula>
    </cfRule>
  </conditionalFormatting>
  <conditionalFormatting sqref="A10">
    <cfRule type="expression" dxfId="1" priority="26">
      <formula>#REF!="Confirmed"</formula>
    </cfRule>
  </conditionalFormatting>
  <conditionalFormatting sqref="A19">
    <cfRule type="expression" dxfId="0" priority="27">
      <formula>#REF!="Confirmed"</formula>
    </cfRule>
  </conditionalFormatting>
  <pageMargins left="0.25" right="0.25" top="0.75" bottom="0.75" header="0.3" footer="0.3"/>
  <pageSetup scale="80" orientation="landscape" r:id="rId1"/>
  <headerFooter>
    <oddFooter>&amp;LRev Date: 05/18/15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N309"/>
  <sheetViews>
    <sheetView zoomScale="85" zoomScaleNormal="85" workbookViewId="0">
      <selection activeCell="G10" sqref="G10"/>
    </sheetView>
  </sheetViews>
  <sheetFormatPr defaultColWidth="41.85546875" defaultRowHeight="15" x14ac:dyDescent="0.25"/>
  <cols>
    <col min="1" max="1" width="9.42578125" style="111" bestFit="1" customWidth="1"/>
    <col min="2" max="2" width="36.42578125" style="123" customWidth="1"/>
    <col min="3" max="3" width="66.85546875" style="71" bestFit="1" customWidth="1"/>
    <col min="4" max="4" width="9" style="122" customWidth="1"/>
    <col min="5" max="5" width="9.7109375" style="124" bestFit="1" customWidth="1"/>
    <col min="6" max="6" width="13.42578125" style="158" bestFit="1" customWidth="1"/>
    <col min="7" max="7" width="4.85546875" style="124" customWidth="1"/>
    <col min="8" max="8" width="13.7109375" style="189" customWidth="1"/>
    <col min="9" max="10" width="16.7109375" style="189" customWidth="1"/>
    <col min="11" max="12" width="3.7109375" style="71" customWidth="1"/>
    <col min="13" max="16384" width="41.85546875" style="71"/>
  </cols>
  <sheetData>
    <row r="1" spans="1:14" ht="35.1" customHeight="1" x14ac:dyDescent="0.25">
      <c r="A1" s="307"/>
      <c r="B1" s="307"/>
      <c r="C1" s="308" t="s">
        <v>771</v>
      </c>
      <c r="D1" s="308"/>
      <c r="E1" s="71"/>
      <c r="F1" s="163"/>
      <c r="H1" s="164"/>
      <c r="I1" s="182"/>
      <c r="J1" s="182"/>
    </row>
    <row r="2" spans="1:14" ht="22.5" customHeight="1" x14ac:dyDescent="0.4">
      <c r="A2" s="165"/>
      <c r="B2" s="71"/>
      <c r="C2" s="283" t="s">
        <v>873</v>
      </c>
      <c r="D2" s="309" t="s">
        <v>772</v>
      </c>
      <c r="E2" s="309"/>
      <c r="F2" s="309"/>
      <c r="G2" s="166"/>
      <c r="H2" s="167"/>
      <c r="I2" s="182"/>
      <c r="J2" s="182"/>
    </row>
    <row r="3" spans="1:14" x14ac:dyDescent="0.25">
      <c r="A3" s="71"/>
      <c r="B3" s="71"/>
      <c r="D3" s="310" t="s">
        <v>773</v>
      </c>
      <c r="E3" s="310"/>
      <c r="F3" s="310"/>
      <c r="H3" s="175"/>
      <c r="I3" s="182"/>
      <c r="J3" s="182"/>
    </row>
    <row r="4" spans="1:14" x14ac:dyDescent="0.25">
      <c r="A4" s="71"/>
      <c r="B4" s="71"/>
      <c r="D4" s="168"/>
      <c r="E4" s="71"/>
      <c r="F4" s="163"/>
      <c r="H4" s="164"/>
      <c r="I4" s="182"/>
      <c r="J4" s="182"/>
    </row>
    <row r="5" spans="1:14" ht="15.75" customHeight="1" thickBot="1" x14ac:dyDescent="0.3">
      <c r="A5" s="71"/>
      <c r="B5" s="71"/>
      <c r="D5" s="310" t="s">
        <v>774</v>
      </c>
      <c r="E5" s="310"/>
      <c r="F5" s="310"/>
      <c r="G5" s="310"/>
      <c r="H5" s="164"/>
      <c r="I5" s="306">
        <f>SUM(J8:J2227)</f>
        <v>625823.61000000022</v>
      </c>
      <c r="J5" s="306"/>
    </row>
    <row r="6" spans="1:14" ht="15.75" thickTop="1" x14ac:dyDescent="0.25">
      <c r="A6" s="71"/>
      <c r="B6" s="71"/>
      <c r="D6" s="168"/>
      <c r="E6" s="71"/>
      <c r="F6" s="163"/>
      <c r="H6" s="164"/>
      <c r="I6" s="182"/>
      <c r="J6" s="182"/>
    </row>
    <row r="7" spans="1:14" s="162" customFormat="1" ht="20.100000000000001" customHeight="1" thickBot="1" x14ac:dyDescent="0.3">
      <c r="A7" s="159" t="s">
        <v>10</v>
      </c>
      <c r="B7" s="311" t="s">
        <v>493</v>
      </c>
      <c r="C7" s="311"/>
      <c r="D7" s="311"/>
      <c r="E7" s="311"/>
      <c r="F7" s="312"/>
      <c r="G7" s="160" t="s">
        <v>10</v>
      </c>
      <c r="H7" s="161"/>
      <c r="I7" s="178"/>
      <c r="J7" s="178"/>
    </row>
    <row r="8" spans="1:14" s="171" customFormat="1" ht="45" customHeight="1" thickTop="1" x14ac:dyDescent="0.25">
      <c r="A8" s="169"/>
      <c r="B8" s="169" t="s">
        <v>5</v>
      </c>
      <c r="C8" s="169" t="s">
        <v>6</v>
      </c>
      <c r="D8" s="169" t="s">
        <v>247</v>
      </c>
      <c r="E8" s="169" t="s">
        <v>7</v>
      </c>
      <c r="F8" s="170" t="s">
        <v>8</v>
      </c>
      <c r="G8" s="169" t="s">
        <v>9</v>
      </c>
      <c r="H8" s="288" t="s">
        <v>874</v>
      </c>
      <c r="I8" s="288" t="s">
        <v>875</v>
      </c>
      <c r="J8" s="288" t="s">
        <v>785</v>
      </c>
    </row>
    <row r="9" spans="1:14" x14ac:dyDescent="0.25">
      <c r="A9" s="71"/>
      <c r="B9" s="71"/>
      <c r="D9" s="71"/>
      <c r="E9" s="71"/>
      <c r="F9" s="71"/>
      <c r="G9" s="71"/>
    </row>
    <row r="10" spans="1:14" ht="15.75" thickBot="1" x14ac:dyDescent="0.3">
      <c r="A10" s="224"/>
      <c r="B10" s="313" t="s">
        <v>819</v>
      </c>
      <c r="C10" s="313"/>
      <c r="D10" s="224"/>
      <c r="E10" s="224"/>
      <c r="F10" s="224"/>
      <c r="G10" s="224"/>
      <c r="H10" s="225"/>
      <c r="I10" s="225"/>
      <c r="J10" s="225"/>
      <c r="K10" s="224"/>
      <c r="L10" s="224"/>
      <c r="M10" s="224"/>
      <c r="N10" s="224"/>
    </row>
    <row r="11" spans="1:14" s="87" customFormat="1" ht="15.75" thickTop="1" x14ac:dyDescent="0.25">
      <c r="A11" s="244">
        <v>4</v>
      </c>
      <c r="B11" s="245" t="s">
        <v>318</v>
      </c>
      <c r="C11" s="246" t="s">
        <v>319</v>
      </c>
      <c r="D11" s="247" t="s">
        <v>13</v>
      </c>
      <c r="E11" s="247" t="s">
        <v>17</v>
      </c>
      <c r="F11" s="248">
        <v>0</v>
      </c>
      <c r="G11" s="247">
        <v>1</v>
      </c>
      <c r="H11" s="167">
        <f t="shared" ref="H11:H12" si="0">$H$2</f>
        <v>0</v>
      </c>
      <c r="I11" s="163">
        <f t="shared" ref="I11:I59" si="1">ROUND(F11-(F11*H11),2)</f>
        <v>0</v>
      </c>
      <c r="J11" s="163">
        <f t="shared" ref="J11:J59" si="2">ROUND((I11*G11),2)</f>
        <v>0</v>
      </c>
    </row>
    <row r="12" spans="1:14" s="87" customFormat="1" x14ac:dyDescent="0.25">
      <c r="A12" s="107">
        <v>4.0999999999999996</v>
      </c>
      <c r="B12" s="249" t="s">
        <v>320</v>
      </c>
      <c r="C12" s="108" t="s">
        <v>321</v>
      </c>
      <c r="D12" s="109" t="s">
        <v>13</v>
      </c>
      <c r="E12" s="109">
        <v>21</v>
      </c>
      <c r="F12" s="250">
        <v>0</v>
      </c>
      <c r="G12" s="109">
        <v>1</v>
      </c>
      <c r="H12" s="167">
        <f t="shared" si="0"/>
        <v>0</v>
      </c>
      <c r="I12" s="163">
        <f t="shared" si="1"/>
        <v>0</v>
      </c>
      <c r="J12" s="163">
        <f t="shared" si="2"/>
        <v>0</v>
      </c>
    </row>
    <row r="13" spans="1:14" s="87" customFormat="1" x14ac:dyDescent="0.25">
      <c r="A13" s="107" t="s">
        <v>322</v>
      </c>
      <c r="B13" s="249" t="s">
        <v>228</v>
      </c>
      <c r="C13" s="108" t="s">
        <v>229</v>
      </c>
      <c r="D13" s="109">
        <v>36</v>
      </c>
      <c r="E13" s="109" t="s">
        <v>17</v>
      </c>
      <c r="F13" s="250">
        <v>0</v>
      </c>
      <c r="G13" s="109">
        <v>1</v>
      </c>
      <c r="H13" s="175">
        <f>$H$3</f>
        <v>0</v>
      </c>
      <c r="I13" s="163">
        <f t="shared" si="1"/>
        <v>0</v>
      </c>
      <c r="J13" s="163">
        <f t="shared" si="2"/>
        <v>0</v>
      </c>
    </row>
    <row r="14" spans="1:14" s="87" customFormat="1" x14ac:dyDescent="0.25">
      <c r="A14" s="107" t="s">
        <v>323</v>
      </c>
      <c r="B14" s="249" t="s">
        <v>324</v>
      </c>
      <c r="C14" s="108" t="s">
        <v>325</v>
      </c>
      <c r="D14" s="109" t="s">
        <v>13</v>
      </c>
      <c r="E14" s="109">
        <v>14</v>
      </c>
      <c r="F14" s="250">
        <v>0</v>
      </c>
      <c r="G14" s="109">
        <v>1</v>
      </c>
      <c r="H14" s="167">
        <f t="shared" ref="H14:H16" si="3">$H$2</f>
        <v>0</v>
      </c>
      <c r="I14" s="163">
        <f t="shared" si="1"/>
        <v>0</v>
      </c>
      <c r="J14" s="163">
        <f t="shared" si="2"/>
        <v>0</v>
      </c>
    </row>
    <row r="15" spans="1:14" s="87" customFormat="1" x14ac:dyDescent="0.25">
      <c r="A15" s="107" t="s">
        <v>326</v>
      </c>
      <c r="B15" s="249" t="s">
        <v>50</v>
      </c>
      <c r="C15" s="108" t="s">
        <v>51</v>
      </c>
      <c r="D15" s="109" t="s">
        <v>13</v>
      </c>
      <c r="E15" s="109">
        <v>14</v>
      </c>
      <c r="F15" s="250">
        <v>0</v>
      </c>
      <c r="G15" s="109">
        <v>1</v>
      </c>
      <c r="H15" s="167">
        <f t="shared" si="3"/>
        <v>0</v>
      </c>
      <c r="I15" s="163">
        <f t="shared" si="1"/>
        <v>0</v>
      </c>
      <c r="J15" s="163">
        <f t="shared" si="2"/>
        <v>0</v>
      </c>
    </row>
    <row r="16" spans="1:14" s="87" customFormat="1" x14ac:dyDescent="0.25">
      <c r="A16" s="107" t="s">
        <v>327</v>
      </c>
      <c r="B16" s="249" t="s">
        <v>328</v>
      </c>
      <c r="C16" s="108" t="s">
        <v>329</v>
      </c>
      <c r="D16" s="109" t="s">
        <v>13</v>
      </c>
      <c r="E16" s="109">
        <v>21</v>
      </c>
      <c r="F16" s="250">
        <v>255.5</v>
      </c>
      <c r="G16" s="109">
        <v>10</v>
      </c>
      <c r="H16" s="167">
        <f t="shared" si="3"/>
        <v>0</v>
      </c>
      <c r="I16" s="163">
        <f t="shared" si="1"/>
        <v>255.5</v>
      </c>
      <c r="J16" s="163">
        <f t="shared" si="2"/>
        <v>2555</v>
      </c>
    </row>
    <row r="17" spans="1:10" s="87" customFormat="1" x14ac:dyDescent="0.25">
      <c r="A17" s="107" t="s">
        <v>330</v>
      </c>
      <c r="B17" s="249" t="s">
        <v>43</v>
      </c>
      <c r="C17" s="108" t="s">
        <v>44</v>
      </c>
      <c r="D17" s="109">
        <v>36</v>
      </c>
      <c r="E17" s="109" t="s">
        <v>17</v>
      </c>
      <c r="F17" s="250">
        <v>159</v>
      </c>
      <c r="G17" s="109">
        <v>10</v>
      </c>
      <c r="H17" s="175">
        <f>$H$3</f>
        <v>0</v>
      </c>
      <c r="I17" s="163">
        <f t="shared" si="1"/>
        <v>159</v>
      </c>
      <c r="J17" s="163">
        <f t="shared" si="2"/>
        <v>1590</v>
      </c>
    </row>
    <row r="18" spans="1:10" s="87" customFormat="1" x14ac:dyDescent="0.25">
      <c r="A18" s="107" t="s">
        <v>331</v>
      </c>
      <c r="B18" s="249" t="s">
        <v>332</v>
      </c>
      <c r="C18" s="108" t="s">
        <v>333</v>
      </c>
      <c r="D18" s="109" t="s">
        <v>13</v>
      </c>
      <c r="E18" s="109">
        <v>21</v>
      </c>
      <c r="F18" s="250">
        <v>0</v>
      </c>
      <c r="G18" s="109">
        <v>10</v>
      </c>
      <c r="H18" s="167">
        <f t="shared" ref="H18:H26" si="4">$H$2</f>
        <v>0</v>
      </c>
      <c r="I18" s="163">
        <f t="shared" si="1"/>
        <v>0</v>
      </c>
      <c r="J18" s="163">
        <f t="shared" si="2"/>
        <v>0</v>
      </c>
    </row>
    <row r="19" spans="1:10" s="87" customFormat="1" x14ac:dyDescent="0.25">
      <c r="A19" s="107" t="s">
        <v>334</v>
      </c>
      <c r="B19" s="249" t="s">
        <v>335</v>
      </c>
      <c r="C19" s="108" t="s">
        <v>336</v>
      </c>
      <c r="D19" s="109" t="s">
        <v>13</v>
      </c>
      <c r="E19" s="109">
        <v>21</v>
      </c>
      <c r="F19" s="250">
        <v>0</v>
      </c>
      <c r="G19" s="109">
        <v>1</v>
      </c>
      <c r="H19" s="167">
        <f t="shared" si="4"/>
        <v>0</v>
      </c>
      <c r="I19" s="163">
        <f t="shared" si="1"/>
        <v>0</v>
      </c>
      <c r="J19" s="163">
        <f t="shared" si="2"/>
        <v>0</v>
      </c>
    </row>
    <row r="20" spans="1:10" s="87" customFormat="1" x14ac:dyDescent="0.25">
      <c r="A20" s="107" t="s">
        <v>337</v>
      </c>
      <c r="B20" s="249" t="s">
        <v>48</v>
      </c>
      <c r="C20" s="108" t="s">
        <v>49</v>
      </c>
      <c r="D20" s="109" t="s">
        <v>13</v>
      </c>
      <c r="E20" s="109">
        <v>21</v>
      </c>
      <c r="F20" s="250">
        <v>0</v>
      </c>
      <c r="G20" s="109">
        <v>10</v>
      </c>
      <c r="H20" s="167">
        <f t="shared" si="4"/>
        <v>0</v>
      </c>
      <c r="I20" s="163">
        <f t="shared" si="1"/>
        <v>0</v>
      </c>
      <c r="J20" s="163">
        <f t="shared" si="2"/>
        <v>0</v>
      </c>
    </row>
    <row r="21" spans="1:10" s="87" customFormat="1" x14ac:dyDescent="0.25">
      <c r="A21" s="107" t="s">
        <v>338</v>
      </c>
      <c r="B21" s="249" t="s">
        <v>46</v>
      </c>
      <c r="C21" s="108" t="s">
        <v>47</v>
      </c>
      <c r="D21" s="109" t="s">
        <v>13</v>
      </c>
      <c r="E21" s="109">
        <v>14</v>
      </c>
      <c r="F21" s="250">
        <v>0</v>
      </c>
      <c r="G21" s="109">
        <v>10</v>
      </c>
      <c r="H21" s="167">
        <f t="shared" si="4"/>
        <v>0</v>
      </c>
      <c r="I21" s="163">
        <f t="shared" si="1"/>
        <v>0</v>
      </c>
      <c r="J21" s="163">
        <f t="shared" si="2"/>
        <v>0</v>
      </c>
    </row>
    <row r="22" spans="1:10" s="87" customFormat="1" x14ac:dyDescent="0.25">
      <c r="A22" s="107" t="s">
        <v>339</v>
      </c>
      <c r="B22" s="249" t="s">
        <v>45</v>
      </c>
      <c r="C22" s="108" t="s">
        <v>230</v>
      </c>
      <c r="D22" s="109" t="s">
        <v>13</v>
      </c>
      <c r="E22" s="109">
        <v>14</v>
      </c>
      <c r="F22" s="250">
        <v>0</v>
      </c>
      <c r="G22" s="109">
        <v>10</v>
      </c>
      <c r="H22" s="167">
        <f t="shared" si="4"/>
        <v>0</v>
      </c>
      <c r="I22" s="163">
        <f t="shared" si="1"/>
        <v>0</v>
      </c>
      <c r="J22" s="163">
        <f t="shared" si="2"/>
        <v>0</v>
      </c>
    </row>
    <row r="23" spans="1:10" s="87" customFormat="1" x14ac:dyDescent="0.25">
      <c r="A23" s="107" t="s">
        <v>340</v>
      </c>
      <c r="B23" s="249" t="s">
        <v>231</v>
      </c>
      <c r="C23" s="108" t="s">
        <v>232</v>
      </c>
      <c r="D23" s="109" t="s">
        <v>13</v>
      </c>
      <c r="E23" s="109">
        <v>14</v>
      </c>
      <c r="F23" s="250">
        <v>0</v>
      </c>
      <c r="G23" s="109">
        <v>10</v>
      </c>
      <c r="H23" s="167">
        <f t="shared" si="4"/>
        <v>0</v>
      </c>
      <c r="I23" s="163">
        <f t="shared" si="1"/>
        <v>0</v>
      </c>
      <c r="J23" s="163">
        <f t="shared" si="2"/>
        <v>0</v>
      </c>
    </row>
    <row r="24" spans="1:10" s="87" customFormat="1" x14ac:dyDescent="0.25">
      <c r="A24" s="107" t="s">
        <v>341</v>
      </c>
      <c r="B24" s="249" t="s">
        <v>233</v>
      </c>
      <c r="C24" s="108" t="s">
        <v>234</v>
      </c>
      <c r="D24" s="109" t="s">
        <v>13</v>
      </c>
      <c r="E24" s="109">
        <v>21</v>
      </c>
      <c r="F24" s="250">
        <v>0</v>
      </c>
      <c r="G24" s="109">
        <v>10</v>
      </c>
      <c r="H24" s="167">
        <f t="shared" si="4"/>
        <v>0</v>
      </c>
      <c r="I24" s="163">
        <f t="shared" si="1"/>
        <v>0</v>
      </c>
      <c r="J24" s="163">
        <f t="shared" si="2"/>
        <v>0</v>
      </c>
    </row>
    <row r="25" spans="1:10" s="87" customFormat="1" x14ac:dyDescent="0.25">
      <c r="A25" s="107" t="s">
        <v>342</v>
      </c>
      <c r="B25" s="249" t="s">
        <v>235</v>
      </c>
      <c r="C25" s="108" t="s">
        <v>236</v>
      </c>
      <c r="D25" s="109" t="s">
        <v>13</v>
      </c>
      <c r="E25" s="109">
        <v>21</v>
      </c>
      <c r="F25" s="250">
        <v>0</v>
      </c>
      <c r="G25" s="109">
        <v>1</v>
      </c>
      <c r="H25" s="167">
        <f t="shared" si="4"/>
        <v>0</v>
      </c>
      <c r="I25" s="163">
        <f t="shared" si="1"/>
        <v>0</v>
      </c>
      <c r="J25" s="163">
        <f t="shared" si="2"/>
        <v>0</v>
      </c>
    </row>
    <row r="26" spans="1:10" s="87" customFormat="1" x14ac:dyDescent="0.25">
      <c r="A26" s="107">
        <v>4.2</v>
      </c>
      <c r="B26" s="249" t="s">
        <v>219</v>
      </c>
      <c r="C26" s="108" t="s">
        <v>220</v>
      </c>
      <c r="D26" s="109" t="s">
        <v>13</v>
      </c>
      <c r="E26" s="109">
        <v>14</v>
      </c>
      <c r="F26" s="250">
        <v>0</v>
      </c>
      <c r="G26" s="109">
        <v>1</v>
      </c>
      <c r="H26" s="167">
        <f t="shared" si="4"/>
        <v>0</v>
      </c>
      <c r="I26" s="163">
        <f t="shared" si="1"/>
        <v>0</v>
      </c>
      <c r="J26" s="163">
        <f t="shared" si="2"/>
        <v>0</v>
      </c>
    </row>
    <row r="27" spans="1:10" s="87" customFormat="1" x14ac:dyDescent="0.25">
      <c r="A27" s="107" t="s">
        <v>343</v>
      </c>
      <c r="B27" s="249" t="s">
        <v>221</v>
      </c>
      <c r="C27" s="108" t="s">
        <v>222</v>
      </c>
      <c r="D27" s="109">
        <v>36</v>
      </c>
      <c r="E27" s="109" t="s">
        <v>17</v>
      </c>
      <c r="F27" s="250">
        <v>0</v>
      </c>
      <c r="G27" s="109">
        <v>1</v>
      </c>
      <c r="H27" s="175">
        <f>$H$3</f>
        <v>0</v>
      </c>
      <c r="I27" s="163">
        <f t="shared" si="1"/>
        <v>0</v>
      </c>
      <c r="J27" s="163">
        <f t="shared" si="2"/>
        <v>0</v>
      </c>
    </row>
    <row r="28" spans="1:10" s="87" customFormat="1" x14ac:dyDescent="0.25">
      <c r="A28" s="107" t="s">
        <v>344</v>
      </c>
      <c r="B28" s="249" t="s">
        <v>345</v>
      </c>
      <c r="C28" s="108" t="s">
        <v>346</v>
      </c>
      <c r="D28" s="109" t="s">
        <v>13</v>
      </c>
      <c r="E28" s="109">
        <v>21</v>
      </c>
      <c r="F28" s="250">
        <v>200</v>
      </c>
      <c r="G28" s="109">
        <v>1</v>
      </c>
      <c r="H28" s="167">
        <f>$H$2</f>
        <v>0</v>
      </c>
      <c r="I28" s="163">
        <f t="shared" si="1"/>
        <v>200</v>
      </c>
      <c r="J28" s="163">
        <f t="shared" si="2"/>
        <v>200</v>
      </c>
    </row>
    <row r="29" spans="1:10" s="87" customFormat="1" x14ac:dyDescent="0.25">
      <c r="A29" s="107" t="s">
        <v>347</v>
      </c>
      <c r="B29" s="249" t="s">
        <v>348</v>
      </c>
      <c r="C29" s="108" t="s">
        <v>349</v>
      </c>
      <c r="D29" s="109">
        <v>36</v>
      </c>
      <c r="E29" s="109" t="s">
        <v>17</v>
      </c>
      <c r="F29" s="250">
        <v>114</v>
      </c>
      <c r="G29" s="109">
        <v>1</v>
      </c>
      <c r="H29" s="175">
        <f>$H$3</f>
        <v>0</v>
      </c>
      <c r="I29" s="163">
        <f t="shared" si="1"/>
        <v>114</v>
      </c>
      <c r="J29" s="163">
        <f t="shared" si="2"/>
        <v>114</v>
      </c>
    </row>
    <row r="30" spans="1:10" s="87" customFormat="1" x14ac:dyDescent="0.25">
      <c r="A30" s="107" t="s">
        <v>350</v>
      </c>
      <c r="B30" s="249" t="s">
        <v>37</v>
      </c>
      <c r="C30" s="108" t="s">
        <v>38</v>
      </c>
      <c r="D30" s="109" t="s">
        <v>13</v>
      </c>
      <c r="E30" s="109">
        <v>14</v>
      </c>
      <c r="F30" s="250">
        <v>0</v>
      </c>
      <c r="G30" s="109">
        <v>1</v>
      </c>
      <c r="H30" s="167">
        <f t="shared" ref="H30:H35" si="5">$H$2</f>
        <v>0</v>
      </c>
      <c r="I30" s="163">
        <f t="shared" si="1"/>
        <v>0</v>
      </c>
      <c r="J30" s="163">
        <f t="shared" si="2"/>
        <v>0</v>
      </c>
    </row>
    <row r="31" spans="1:10" s="87" customFormat="1" x14ac:dyDescent="0.25">
      <c r="A31" s="107" t="s">
        <v>351</v>
      </c>
      <c r="B31" s="249" t="s">
        <v>41</v>
      </c>
      <c r="C31" s="108" t="s">
        <v>42</v>
      </c>
      <c r="D31" s="109" t="s">
        <v>13</v>
      </c>
      <c r="E31" s="109">
        <v>21</v>
      </c>
      <c r="F31" s="250">
        <v>0</v>
      </c>
      <c r="G31" s="109">
        <v>1</v>
      </c>
      <c r="H31" s="167">
        <f t="shared" si="5"/>
        <v>0</v>
      </c>
      <c r="I31" s="163">
        <f t="shared" si="1"/>
        <v>0</v>
      </c>
      <c r="J31" s="163">
        <f t="shared" si="2"/>
        <v>0</v>
      </c>
    </row>
    <row r="32" spans="1:10" s="87" customFormat="1" x14ac:dyDescent="0.25">
      <c r="A32" s="107" t="s">
        <v>352</v>
      </c>
      <c r="B32" s="249" t="s">
        <v>35</v>
      </c>
      <c r="C32" s="108" t="s">
        <v>36</v>
      </c>
      <c r="D32" s="109" t="s">
        <v>13</v>
      </c>
      <c r="E32" s="109">
        <v>14</v>
      </c>
      <c r="F32" s="250">
        <v>0</v>
      </c>
      <c r="G32" s="109">
        <v>1</v>
      </c>
      <c r="H32" s="167">
        <f t="shared" si="5"/>
        <v>0</v>
      </c>
      <c r="I32" s="163">
        <f t="shared" si="1"/>
        <v>0</v>
      </c>
      <c r="J32" s="163">
        <f t="shared" si="2"/>
        <v>0</v>
      </c>
    </row>
    <row r="33" spans="1:10" s="87" customFormat="1" x14ac:dyDescent="0.25">
      <c r="A33" s="107" t="s">
        <v>353</v>
      </c>
      <c r="B33" s="249" t="s">
        <v>39</v>
      </c>
      <c r="C33" s="108" t="s">
        <v>40</v>
      </c>
      <c r="D33" s="109" t="s">
        <v>13</v>
      </c>
      <c r="E33" s="109">
        <v>14</v>
      </c>
      <c r="F33" s="250">
        <v>0</v>
      </c>
      <c r="G33" s="109">
        <v>1</v>
      </c>
      <c r="H33" s="167">
        <f t="shared" si="5"/>
        <v>0</v>
      </c>
      <c r="I33" s="163">
        <f t="shared" si="1"/>
        <v>0</v>
      </c>
      <c r="J33" s="163">
        <f t="shared" si="2"/>
        <v>0</v>
      </c>
    </row>
    <row r="34" spans="1:10" s="87" customFormat="1" x14ac:dyDescent="0.25">
      <c r="A34" s="107" t="s">
        <v>354</v>
      </c>
      <c r="B34" s="249" t="s">
        <v>223</v>
      </c>
      <c r="C34" s="108" t="s">
        <v>224</v>
      </c>
      <c r="D34" s="109" t="s">
        <v>13</v>
      </c>
      <c r="E34" s="109">
        <v>14</v>
      </c>
      <c r="F34" s="250">
        <v>0</v>
      </c>
      <c r="G34" s="109">
        <v>1</v>
      </c>
      <c r="H34" s="167">
        <f t="shared" si="5"/>
        <v>0</v>
      </c>
      <c r="I34" s="163">
        <f t="shared" si="1"/>
        <v>0</v>
      </c>
      <c r="J34" s="163">
        <f t="shared" si="2"/>
        <v>0</v>
      </c>
    </row>
    <row r="35" spans="1:10" s="87" customFormat="1" x14ac:dyDescent="0.25">
      <c r="A35" s="107" t="s">
        <v>355</v>
      </c>
      <c r="B35" s="249" t="s">
        <v>552</v>
      </c>
      <c r="C35" s="108" t="s">
        <v>553</v>
      </c>
      <c r="D35" s="109" t="s">
        <v>13</v>
      </c>
      <c r="E35" s="109">
        <v>21</v>
      </c>
      <c r="F35" s="250">
        <v>0</v>
      </c>
      <c r="G35" s="109">
        <v>1</v>
      </c>
      <c r="H35" s="167">
        <f t="shared" si="5"/>
        <v>0</v>
      </c>
      <c r="I35" s="163">
        <f t="shared" si="1"/>
        <v>0</v>
      </c>
      <c r="J35" s="163">
        <f t="shared" si="2"/>
        <v>0</v>
      </c>
    </row>
    <row r="36" spans="1:10" s="87" customFormat="1" x14ac:dyDescent="0.25">
      <c r="A36" s="107" t="s">
        <v>358</v>
      </c>
      <c r="B36" s="249" t="s">
        <v>555</v>
      </c>
      <c r="C36" s="108" t="s">
        <v>556</v>
      </c>
      <c r="D36" s="109">
        <v>36</v>
      </c>
      <c r="E36" s="109" t="s">
        <v>17</v>
      </c>
      <c r="F36" s="250">
        <v>3600</v>
      </c>
      <c r="G36" s="109">
        <v>1</v>
      </c>
      <c r="H36" s="175">
        <f>$H$3</f>
        <v>0</v>
      </c>
      <c r="I36" s="163">
        <f t="shared" si="1"/>
        <v>3600</v>
      </c>
      <c r="J36" s="163">
        <f t="shared" si="2"/>
        <v>3600</v>
      </c>
    </row>
    <row r="37" spans="1:10" s="87" customFormat="1" x14ac:dyDescent="0.25">
      <c r="A37" s="107" t="s">
        <v>361</v>
      </c>
      <c r="B37" s="249" t="s">
        <v>557</v>
      </c>
      <c r="C37" s="108" t="s">
        <v>558</v>
      </c>
      <c r="D37" s="109" t="s">
        <v>13</v>
      </c>
      <c r="E37" s="109">
        <v>14</v>
      </c>
      <c r="F37" s="250">
        <v>0</v>
      </c>
      <c r="G37" s="109">
        <v>1</v>
      </c>
      <c r="H37" s="167">
        <f t="shared" ref="H37:H38" si="6">$H$2</f>
        <v>0</v>
      </c>
      <c r="I37" s="163">
        <f t="shared" si="1"/>
        <v>0</v>
      </c>
      <c r="J37" s="163">
        <f t="shared" si="2"/>
        <v>0</v>
      </c>
    </row>
    <row r="38" spans="1:10" s="87" customFormat="1" x14ac:dyDescent="0.25">
      <c r="A38" s="107">
        <v>4.3</v>
      </c>
      <c r="B38" s="249" t="s">
        <v>364</v>
      </c>
      <c r="C38" s="108" t="s">
        <v>365</v>
      </c>
      <c r="D38" s="109" t="s">
        <v>13</v>
      </c>
      <c r="E38" s="109">
        <v>21</v>
      </c>
      <c r="F38" s="250">
        <v>5106.3500000000004</v>
      </c>
      <c r="G38" s="109">
        <v>1</v>
      </c>
      <c r="H38" s="167">
        <f t="shared" si="6"/>
        <v>0</v>
      </c>
      <c r="I38" s="163">
        <f t="shared" si="1"/>
        <v>5106.3500000000004</v>
      </c>
      <c r="J38" s="163">
        <f t="shared" si="2"/>
        <v>5106.3500000000004</v>
      </c>
    </row>
    <row r="39" spans="1:10" s="87" customFormat="1" x14ac:dyDescent="0.25">
      <c r="A39" s="107" t="s">
        <v>366</v>
      </c>
      <c r="B39" s="249" t="s">
        <v>367</v>
      </c>
      <c r="C39" s="108" t="s">
        <v>368</v>
      </c>
      <c r="D39" s="109">
        <v>36</v>
      </c>
      <c r="E39" s="109" t="s">
        <v>17</v>
      </c>
      <c r="F39" s="250">
        <v>8280</v>
      </c>
      <c r="G39" s="109">
        <v>1</v>
      </c>
      <c r="H39" s="175">
        <f>$H$3</f>
        <v>0</v>
      </c>
      <c r="I39" s="163">
        <f t="shared" si="1"/>
        <v>8280</v>
      </c>
      <c r="J39" s="163">
        <f t="shared" si="2"/>
        <v>8280</v>
      </c>
    </row>
    <row r="40" spans="1:10" s="87" customFormat="1" x14ac:dyDescent="0.25">
      <c r="A40" s="107" t="s">
        <v>369</v>
      </c>
      <c r="B40" s="249" t="s">
        <v>520</v>
      </c>
      <c r="C40" s="108" t="s">
        <v>521</v>
      </c>
      <c r="D40" s="109" t="s">
        <v>13</v>
      </c>
      <c r="E40" s="109">
        <v>14</v>
      </c>
      <c r="F40" s="250">
        <v>0</v>
      </c>
      <c r="G40" s="109">
        <v>1</v>
      </c>
      <c r="H40" s="167">
        <f t="shared" ref="H40:H53" si="7">$H$2</f>
        <v>0</v>
      </c>
      <c r="I40" s="163">
        <f t="shared" si="1"/>
        <v>0</v>
      </c>
      <c r="J40" s="163">
        <f t="shared" si="2"/>
        <v>0</v>
      </c>
    </row>
    <row r="41" spans="1:10" s="87" customFormat="1" x14ac:dyDescent="0.25">
      <c r="A41" s="107" t="s">
        <v>370</v>
      </c>
      <c r="B41" s="249" t="s">
        <v>20</v>
      </c>
      <c r="C41" s="108" t="s">
        <v>21</v>
      </c>
      <c r="D41" s="109" t="s">
        <v>13</v>
      </c>
      <c r="E41" s="109">
        <v>14</v>
      </c>
      <c r="F41" s="250">
        <v>7296.35</v>
      </c>
      <c r="G41" s="109">
        <v>1</v>
      </c>
      <c r="H41" s="167">
        <f t="shared" si="7"/>
        <v>0</v>
      </c>
      <c r="I41" s="163">
        <f t="shared" si="1"/>
        <v>7296.35</v>
      </c>
      <c r="J41" s="163">
        <f t="shared" si="2"/>
        <v>7296.35</v>
      </c>
    </row>
    <row r="42" spans="1:10" s="87" customFormat="1" x14ac:dyDescent="0.25">
      <c r="A42" s="107" t="s">
        <v>371</v>
      </c>
      <c r="B42" s="249" t="s">
        <v>275</v>
      </c>
      <c r="C42" s="108" t="s">
        <v>276</v>
      </c>
      <c r="D42" s="109" t="s">
        <v>13</v>
      </c>
      <c r="E42" s="109">
        <v>14</v>
      </c>
      <c r="F42" s="250">
        <v>0</v>
      </c>
      <c r="G42" s="109">
        <v>1</v>
      </c>
      <c r="H42" s="167">
        <f t="shared" si="7"/>
        <v>0</v>
      </c>
      <c r="I42" s="163">
        <f t="shared" si="1"/>
        <v>0</v>
      </c>
      <c r="J42" s="163">
        <f t="shared" si="2"/>
        <v>0</v>
      </c>
    </row>
    <row r="43" spans="1:10" s="87" customFormat="1" x14ac:dyDescent="0.25">
      <c r="A43" s="107" t="s">
        <v>372</v>
      </c>
      <c r="B43" s="249" t="s">
        <v>373</v>
      </c>
      <c r="C43" s="108" t="s">
        <v>374</v>
      </c>
      <c r="D43" s="109" t="s">
        <v>13</v>
      </c>
      <c r="E43" s="109">
        <v>14</v>
      </c>
      <c r="F43" s="250">
        <v>0</v>
      </c>
      <c r="G43" s="109">
        <v>1</v>
      </c>
      <c r="H43" s="167">
        <f t="shared" si="7"/>
        <v>0</v>
      </c>
      <c r="I43" s="163">
        <f t="shared" si="1"/>
        <v>0</v>
      </c>
      <c r="J43" s="163">
        <f t="shared" si="2"/>
        <v>0</v>
      </c>
    </row>
    <row r="44" spans="1:10" s="87" customFormat="1" x14ac:dyDescent="0.25">
      <c r="A44" s="107" t="s">
        <v>375</v>
      </c>
      <c r="B44" s="249" t="s">
        <v>22</v>
      </c>
      <c r="C44" s="108" t="s">
        <v>23</v>
      </c>
      <c r="D44" s="109" t="s">
        <v>13</v>
      </c>
      <c r="E44" s="109">
        <v>14</v>
      </c>
      <c r="F44" s="250">
        <v>14596.35</v>
      </c>
      <c r="G44" s="109">
        <v>1</v>
      </c>
      <c r="H44" s="167">
        <f t="shared" si="7"/>
        <v>0</v>
      </c>
      <c r="I44" s="163">
        <f t="shared" si="1"/>
        <v>14596.35</v>
      </c>
      <c r="J44" s="163">
        <f t="shared" si="2"/>
        <v>14596.35</v>
      </c>
    </row>
    <row r="45" spans="1:10" s="87" customFormat="1" x14ac:dyDescent="0.25">
      <c r="A45" s="107" t="s">
        <v>376</v>
      </c>
      <c r="B45" s="249" t="s">
        <v>24</v>
      </c>
      <c r="C45" s="108" t="s">
        <v>25</v>
      </c>
      <c r="D45" s="109" t="s">
        <v>13</v>
      </c>
      <c r="E45" s="109">
        <v>14</v>
      </c>
      <c r="F45" s="250">
        <v>14596.35</v>
      </c>
      <c r="G45" s="109">
        <v>1</v>
      </c>
      <c r="H45" s="167">
        <f t="shared" si="7"/>
        <v>0</v>
      </c>
      <c r="I45" s="163">
        <f t="shared" si="1"/>
        <v>14596.35</v>
      </c>
      <c r="J45" s="163">
        <f t="shared" si="2"/>
        <v>14596.35</v>
      </c>
    </row>
    <row r="46" spans="1:10" s="87" customFormat="1" x14ac:dyDescent="0.25">
      <c r="A46" s="107" t="s">
        <v>377</v>
      </c>
      <c r="B46" s="249" t="s">
        <v>26</v>
      </c>
      <c r="C46" s="108" t="s">
        <v>27</v>
      </c>
      <c r="D46" s="109" t="s">
        <v>13</v>
      </c>
      <c r="E46" s="109">
        <v>14</v>
      </c>
      <c r="F46" s="250">
        <v>7296.35</v>
      </c>
      <c r="G46" s="109">
        <v>1</v>
      </c>
      <c r="H46" s="167">
        <f t="shared" si="7"/>
        <v>0</v>
      </c>
      <c r="I46" s="163">
        <f t="shared" si="1"/>
        <v>7296.35</v>
      </c>
      <c r="J46" s="163">
        <f t="shared" si="2"/>
        <v>7296.35</v>
      </c>
    </row>
    <row r="47" spans="1:10" s="87" customFormat="1" x14ac:dyDescent="0.25">
      <c r="A47" s="107" t="s">
        <v>378</v>
      </c>
      <c r="B47" s="249" t="s">
        <v>26</v>
      </c>
      <c r="C47" s="108" t="s">
        <v>27</v>
      </c>
      <c r="D47" s="109" t="s">
        <v>13</v>
      </c>
      <c r="E47" s="109">
        <v>14</v>
      </c>
      <c r="F47" s="250">
        <v>7296.35</v>
      </c>
      <c r="G47" s="109">
        <v>1</v>
      </c>
      <c r="H47" s="167">
        <f t="shared" si="7"/>
        <v>0</v>
      </c>
      <c r="I47" s="163">
        <f t="shared" si="1"/>
        <v>7296.35</v>
      </c>
      <c r="J47" s="163">
        <f t="shared" si="2"/>
        <v>7296.35</v>
      </c>
    </row>
    <row r="48" spans="1:10" s="87" customFormat="1" x14ac:dyDescent="0.25">
      <c r="A48" s="107" t="s">
        <v>379</v>
      </c>
      <c r="B48" s="249" t="s">
        <v>26</v>
      </c>
      <c r="C48" s="108" t="s">
        <v>27</v>
      </c>
      <c r="D48" s="109" t="s">
        <v>13</v>
      </c>
      <c r="E48" s="109">
        <v>14</v>
      </c>
      <c r="F48" s="250">
        <v>7296.35</v>
      </c>
      <c r="G48" s="109">
        <v>1</v>
      </c>
      <c r="H48" s="167">
        <f t="shared" si="7"/>
        <v>0</v>
      </c>
      <c r="I48" s="163">
        <f t="shared" si="1"/>
        <v>7296.35</v>
      </c>
      <c r="J48" s="163">
        <f t="shared" si="2"/>
        <v>7296.35</v>
      </c>
    </row>
    <row r="49" spans="1:14" s="87" customFormat="1" x14ac:dyDescent="0.25">
      <c r="A49" s="107" t="s">
        <v>380</v>
      </c>
      <c r="B49" s="249" t="s">
        <v>383</v>
      </c>
      <c r="C49" s="108" t="s">
        <v>384</v>
      </c>
      <c r="D49" s="109" t="s">
        <v>13</v>
      </c>
      <c r="E49" s="109">
        <v>14</v>
      </c>
      <c r="F49" s="250">
        <v>2916.35</v>
      </c>
      <c r="G49" s="109">
        <v>1</v>
      </c>
      <c r="H49" s="167">
        <f t="shared" si="7"/>
        <v>0</v>
      </c>
      <c r="I49" s="163">
        <f t="shared" si="1"/>
        <v>2916.35</v>
      </c>
      <c r="J49" s="163">
        <f t="shared" si="2"/>
        <v>2916.35</v>
      </c>
    </row>
    <row r="50" spans="1:14" s="87" customFormat="1" x14ac:dyDescent="0.25">
      <c r="A50" s="107" t="s">
        <v>381</v>
      </c>
      <c r="B50" s="249" t="s">
        <v>30</v>
      </c>
      <c r="C50" s="108" t="s">
        <v>31</v>
      </c>
      <c r="D50" s="109" t="s">
        <v>13</v>
      </c>
      <c r="E50" s="109">
        <v>14</v>
      </c>
      <c r="F50" s="250">
        <v>0</v>
      </c>
      <c r="G50" s="109">
        <v>4</v>
      </c>
      <c r="H50" s="167">
        <f t="shared" si="7"/>
        <v>0</v>
      </c>
      <c r="I50" s="163">
        <f t="shared" si="1"/>
        <v>0</v>
      </c>
      <c r="J50" s="163">
        <f t="shared" si="2"/>
        <v>0</v>
      </c>
    </row>
    <row r="51" spans="1:14" s="87" customFormat="1" x14ac:dyDescent="0.25">
      <c r="A51" s="107" t="s">
        <v>382</v>
      </c>
      <c r="B51" s="249" t="s">
        <v>386</v>
      </c>
      <c r="C51" s="108" t="s">
        <v>384</v>
      </c>
      <c r="D51" s="109" t="s">
        <v>13</v>
      </c>
      <c r="E51" s="109">
        <v>14</v>
      </c>
      <c r="F51" s="250">
        <v>2916.35</v>
      </c>
      <c r="G51" s="109">
        <v>1</v>
      </c>
      <c r="H51" s="167">
        <f t="shared" si="7"/>
        <v>0</v>
      </c>
      <c r="I51" s="163">
        <f t="shared" si="1"/>
        <v>2916.35</v>
      </c>
      <c r="J51" s="163">
        <f t="shared" si="2"/>
        <v>2916.35</v>
      </c>
    </row>
    <row r="52" spans="1:14" s="87" customFormat="1" x14ac:dyDescent="0.25">
      <c r="A52" s="107" t="s">
        <v>385</v>
      </c>
      <c r="B52" s="249" t="s">
        <v>18</v>
      </c>
      <c r="C52" s="108" t="s">
        <v>19</v>
      </c>
      <c r="D52" s="109" t="s">
        <v>13</v>
      </c>
      <c r="E52" s="109">
        <v>14</v>
      </c>
      <c r="F52" s="250">
        <v>0</v>
      </c>
      <c r="G52" s="109">
        <v>2</v>
      </c>
      <c r="H52" s="167">
        <f t="shared" si="7"/>
        <v>0</v>
      </c>
      <c r="I52" s="163">
        <f t="shared" si="1"/>
        <v>0</v>
      </c>
      <c r="J52" s="163">
        <f t="shared" si="2"/>
        <v>0</v>
      </c>
    </row>
    <row r="53" spans="1:14" s="87" customFormat="1" x14ac:dyDescent="0.25">
      <c r="A53" s="107">
        <v>4.4000000000000004</v>
      </c>
      <c r="B53" s="249" t="s">
        <v>535</v>
      </c>
      <c r="C53" s="108" t="s">
        <v>536</v>
      </c>
      <c r="D53" s="109" t="s">
        <v>13</v>
      </c>
      <c r="E53" s="109">
        <v>35</v>
      </c>
      <c r="F53" s="250">
        <v>13530</v>
      </c>
      <c r="G53" s="109">
        <v>1</v>
      </c>
      <c r="H53" s="167">
        <f t="shared" si="7"/>
        <v>0</v>
      </c>
      <c r="I53" s="163">
        <f t="shared" si="1"/>
        <v>13530</v>
      </c>
      <c r="J53" s="163">
        <f t="shared" si="2"/>
        <v>13530</v>
      </c>
    </row>
    <row r="54" spans="1:14" s="87" customFormat="1" x14ac:dyDescent="0.25">
      <c r="A54" s="107" t="s">
        <v>387</v>
      </c>
      <c r="B54" s="249" t="s">
        <v>538</v>
      </c>
      <c r="C54" s="108" t="s">
        <v>539</v>
      </c>
      <c r="D54" s="109">
        <v>36</v>
      </c>
      <c r="E54" s="109" t="s">
        <v>17</v>
      </c>
      <c r="F54" s="250">
        <v>0</v>
      </c>
      <c r="G54" s="109">
        <v>1</v>
      </c>
      <c r="H54" s="175">
        <f>$H$3</f>
        <v>0</v>
      </c>
      <c r="I54" s="163">
        <f t="shared" si="1"/>
        <v>0</v>
      </c>
      <c r="J54" s="163">
        <f t="shared" si="2"/>
        <v>0</v>
      </c>
    </row>
    <row r="55" spans="1:14" s="87" customFormat="1" x14ac:dyDescent="0.25">
      <c r="A55" s="107" t="s">
        <v>388</v>
      </c>
      <c r="B55" s="249" t="s">
        <v>541</v>
      </c>
      <c r="C55" s="108" t="s">
        <v>542</v>
      </c>
      <c r="D55" s="109" t="s">
        <v>13</v>
      </c>
      <c r="E55" s="109">
        <v>14</v>
      </c>
      <c r="F55" s="250">
        <v>0</v>
      </c>
      <c r="G55" s="109">
        <v>10</v>
      </c>
      <c r="H55" s="167">
        <f t="shared" ref="H55:H58" si="8">$H$2</f>
        <v>0</v>
      </c>
      <c r="I55" s="163">
        <f t="shared" si="1"/>
        <v>0</v>
      </c>
      <c r="J55" s="163">
        <f t="shared" si="2"/>
        <v>0</v>
      </c>
    </row>
    <row r="56" spans="1:14" s="87" customFormat="1" x14ac:dyDescent="0.25">
      <c r="A56" s="107" t="s">
        <v>389</v>
      </c>
      <c r="B56" s="249" t="s">
        <v>226</v>
      </c>
      <c r="C56" s="108" t="s">
        <v>227</v>
      </c>
      <c r="D56" s="109" t="s">
        <v>13</v>
      </c>
      <c r="E56" s="109">
        <v>14</v>
      </c>
      <c r="F56" s="250">
        <v>0</v>
      </c>
      <c r="G56" s="109">
        <v>10</v>
      </c>
      <c r="H56" s="167">
        <f t="shared" si="8"/>
        <v>0</v>
      </c>
      <c r="I56" s="163">
        <f t="shared" si="1"/>
        <v>0</v>
      </c>
      <c r="J56" s="163">
        <f t="shared" si="2"/>
        <v>0</v>
      </c>
    </row>
    <row r="57" spans="1:14" s="87" customFormat="1" x14ac:dyDescent="0.25">
      <c r="A57" s="107" t="s">
        <v>390</v>
      </c>
      <c r="B57" s="249" t="s">
        <v>33</v>
      </c>
      <c r="C57" s="108" t="s">
        <v>34</v>
      </c>
      <c r="D57" s="109" t="s">
        <v>13</v>
      </c>
      <c r="E57" s="109">
        <v>14</v>
      </c>
      <c r="F57" s="250">
        <v>0</v>
      </c>
      <c r="G57" s="109">
        <v>10</v>
      </c>
      <c r="H57" s="167">
        <f t="shared" si="8"/>
        <v>0</v>
      </c>
      <c r="I57" s="163">
        <f t="shared" si="1"/>
        <v>0</v>
      </c>
      <c r="J57" s="163">
        <f t="shared" si="2"/>
        <v>0</v>
      </c>
    </row>
    <row r="58" spans="1:14" s="87" customFormat="1" x14ac:dyDescent="0.25">
      <c r="A58" s="107" t="s">
        <v>391</v>
      </c>
      <c r="B58" s="249" t="s">
        <v>546</v>
      </c>
      <c r="C58" s="108" t="s">
        <v>547</v>
      </c>
      <c r="D58" s="109" t="s">
        <v>13</v>
      </c>
      <c r="E58" s="109">
        <v>14</v>
      </c>
      <c r="F58" s="250">
        <v>0</v>
      </c>
      <c r="G58" s="109">
        <v>10</v>
      </c>
      <c r="H58" s="167">
        <f t="shared" si="8"/>
        <v>0</v>
      </c>
      <c r="I58" s="163">
        <f t="shared" si="1"/>
        <v>0</v>
      </c>
      <c r="J58" s="163">
        <f t="shared" si="2"/>
        <v>0</v>
      </c>
    </row>
    <row r="59" spans="1:14" s="87" customFormat="1" x14ac:dyDescent="0.25">
      <c r="A59" s="107" t="s">
        <v>392</v>
      </c>
      <c r="B59" s="249" t="s">
        <v>549</v>
      </c>
      <c r="C59" s="108" t="s">
        <v>550</v>
      </c>
      <c r="D59" s="109">
        <v>36</v>
      </c>
      <c r="E59" s="109" t="s">
        <v>17</v>
      </c>
      <c r="F59" s="250">
        <v>198</v>
      </c>
      <c r="G59" s="109">
        <v>10</v>
      </c>
      <c r="H59" s="175">
        <f>$H$3</f>
        <v>0</v>
      </c>
      <c r="I59" s="163">
        <f t="shared" si="1"/>
        <v>198</v>
      </c>
      <c r="J59" s="163">
        <f t="shared" si="2"/>
        <v>1980</v>
      </c>
    </row>
    <row r="60" spans="1:14" x14ac:dyDescent="0.25">
      <c r="A60" s="71"/>
      <c r="B60" s="71"/>
      <c r="D60" s="71"/>
      <c r="E60" s="71"/>
      <c r="F60" s="71"/>
      <c r="G60" s="71"/>
    </row>
    <row r="61" spans="1:14" ht="15.75" thickBot="1" x14ac:dyDescent="0.3">
      <c r="A61" s="224"/>
      <c r="B61" s="313" t="s">
        <v>859</v>
      </c>
      <c r="C61" s="313"/>
      <c r="D61" s="224"/>
      <c r="E61" s="224"/>
      <c r="F61" s="224"/>
      <c r="G61" s="224"/>
      <c r="H61" s="225"/>
      <c r="I61" s="225"/>
      <c r="J61" s="225"/>
      <c r="K61" s="224"/>
      <c r="L61" s="224"/>
      <c r="M61" s="224"/>
      <c r="N61" s="224"/>
    </row>
    <row r="62" spans="1:14" s="87" customFormat="1" ht="15.75" thickTop="1" x14ac:dyDescent="0.25">
      <c r="A62" s="91">
        <v>5</v>
      </c>
      <c r="B62" s="134" t="s">
        <v>318</v>
      </c>
      <c r="C62" s="92" t="s">
        <v>319</v>
      </c>
      <c r="D62" s="93" t="s">
        <v>13</v>
      </c>
      <c r="E62" s="93" t="s">
        <v>17</v>
      </c>
      <c r="F62" s="150">
        <v>0</v>
      </c>
      <c r="G62" s="93">
        <v>1</v>
      </c>
      <c r="H62" s="167">
        <f t="shared" ref="H62:H63" si="9">$H$2</f>
        <v>0</v>
      </c>
      <c r="I62" s="163">
        <f t="shared" ref="I62:I111" si="10">ROUND(F62-(F62*H62),2)</f>
        <v>0</v>
      </c>
      <c r="J62" s="163">
        <f t="shared" ref="J62:J111" si="11">ROUND((I62*G62),2)</f>
        <v>0</v>
      </c>
    </row>
    <row r="63" spans="1:14" s="87" customFormat="1" x14ac:dyDescent="0.25">
      <c r="A63" s="91">
        <v>5.0999999999999996</v>
      </c>
      <c r="B63" s="116" t="s">
        <v>320</v>
      </c>
      <c r="C63" s="92" t="s">
        <v>321</v>
      </c>
      <c r="D63" s="93" t="s">
        <v>13</v>
      </c>
      <c r="E63" s="93">
        <v>21</v>
      </c>
      <c r="F63" s="150">
        <v>0</v>
      </c>
      <c r="G63" s="93">
        <v>1</v>
      </c>
      <c r="H63" s="167">
        <f t="shared" si="9"/>
        <v>0</v>
      </c>
      <c r="I63" s="163">
        <f t="shared" si="10"/>
        <v>0</v>
      </c>
      <c r="J63" s="163">
        <f t="shared" si="11"/>
        <v>0</v>
      </c>
    </row>
    <row r="64" spans="1:14" s="87" customFormat="1" x14ac:dyDescent="0.25">
      <c r="A64" s="91" t="s">
        <v>393</v>
      </c>
      <c r="B64" s="116" t="s">
        <v>228</v>
      </c>
      <c r="C64" s="92" t="s">
        <v>229</v>
      </c>
      <c r="D64" s="93">
        <v>36</v>
      </c>
      <c r="E64" s="93" t="s">
        <v>17</v>
      </c>
      <c r="F64" s="150">
        <v>0</v>
      </c>
      <c r="G64" s="93">
        <v>1</v>
      </c>
      <c r="H64" s="175">
        <f>$H$3</f>
        <v>0</v>
      </c>
      <c r="I64" s="163">
        <f t="shared" si="10"/>
        <v>0</v>
      </c>
      <c r="J64" s="163">
        <f t="shared" si="11"/>
        <v>0</v>
      </c>
    </row>
    <row r="65" spans="1:10" s="87" customFormat="1" x14ac:dyDescent="0.25">
      <c r="A65" s="91" t="s">
        <v>394</v>
      </c>
      <c r="B65" s="116" t="s">
        <v>324</v>
      </c>
      <c r="C65" s="92" t="s">
        <v>325</v>
      </c>
      <c r="D65" s="93" t="s">
        <v>13</v>
      </c>
      <c r="E65" s="93">
        <v>14</v>
      </c>
      <c r="F65" s="150">
        <v>0</v>
      </c>
      <c r="G65" s="93">
        <v>1</v>
      </c>
      <c r="H65" s="167">
        <f t="shared" ref="H65:H67" si="12">$H$2</f>
        <v>0</v>
      </c>
      <c r="I65" s="163">
        <f t="shared" si="10"/>
        <v>0</v>
      </c>
      <c r="J65" s="163">
        <f t="shared" si="11"/>
        <v>0</v>
      </c>
    </row>
    <row r="66" spans="1:10" s="87" customFormat="1" x14ac:dyDescent="0.25">
      <c r="A66" s="91" t="s">
        <v>395</v>
      </c>
      <c r="B66" s="116" t="s">
        <v>50</v>
      </c>
      <c r="C66" s="92" t="s">
        <v>51</v>
      </c>
      <c r="D66" s="93" t="s">
        <v>13</v>
      </c>
      <c r="E66" s="93">
        <v>14</v>
      </c>
      <c r="F66" s="150">
        <v>0</v>
      </c>
      <c r="G66" s="93">
        <v>1</v>
      </c>
      <c r="H66" s="167">
        <f t="shared" si="12"/>
        <v>0</v>
      </c>
      <c r="I66" s="163">
        <f t="shared" si="10"/>
        <v>0</v>
      </c>
      <c r="J66" s="163">
        <f t="shared" si="11"/>
        <v>0</v>
      </c>
    </row>
    <row r="67" spans="1:10" s="87" customFormat="1" x14ac:dyDescent="0.25">
      <c r="A67" s="91" t="s">
        <v>396</v>
      </c>
      <c r="B67" s="116" t="s">
        <v>328</v>
      </c>
      <c r="C67" s="92" t="s">
        <v>329</v>
      </c>
      <c r="D67" s="93" t="s">
        <v>13</v>
      </c>
      <c r="E67" s="93">
        <v>21</v>
      </c>
      <c r="F67" s="150">
        <v>255.5</v>
      </c>
      <c r="G67" s="93">
        <v>10</v>
      </c>
      <c r="H67" s="167">
        <f t="shared" si="12"/>
        <v>0</v>
      </c>
      <c r="I67" s="163">
        <f t="shared" si="10"/>
        <v>255.5</v>
      </c>
      <c r="J67" s="163">
        <f t="shared" si="11"/>
        <v>2555</v>
      </c>
    </row>
    <row r="68" spans="1:10" s="87" customFormat="1" x14ac:dyDescent="0.25">
      <c r="A68" s="91" t="s">
        <v>397</v>
      </c>
      <c r="B68" s="116" t="s">
        <v>43</v>
      </c>
      <c r="C68" s="92" t="s">
        <v>44</v>
      </c>
      <c r="D68" s="93">
        <v>36</v>
      </c>
      <c r="E68" s="93" t="s">
        <v>17</v>
      </c>
      <c r="F68" s="150">
        <v>159</v>
      </c>
      <c r="G68" s="93">
        <v>10</v>
      </c>
      <c r="H68" s="175">
        <f>$H$3</f>
        <v>0</v>
      </c>
      <c r="I68" s="163">
        <f t="shared" si="10"/>
        <v>159</v>
      </c>
      <c r="J68" s="163">
        <f t="shared" si="11"/>
        <v>1590</v>
      </c>
    </row>
    <row r="69" spans="1:10" s="87" customFormat="1" x14ac:dyDescent="0.25">
      <c r="A69" s="91" t="s">
        <v>398</v>
      </c>
      <c r="B69" s="116" t="s">
        <v>332</v>
      </c>
      <c r="C69" s="92" t="s">
        <v>333</v>
      </c>
      <c r="D69" s="93" t="s">
        <v>13</v>
      </c>
      <c r="E69" s="93">
        <v>21</v>
      </c>
      <c r="F69" s="150">
        <v>0</v>
      </c>
      <c r="G69" s="93">
        <v>10</v>
      </c>
      <c r="H69" s="167">
        <f t="shared" ref="H69:H77" si="13">$H$2</f>
        <v>0</v>
      </c>
      <c r="I69" s="163">
        <f t="shared" si="10"/>
        <v>0</v>
      </c>
      <c r="J69" s="163">
        <f t="shared" si="11"/>
        <v>0</v>
      </c>
    </row>
    <row r="70" spans="1:10" s="87" customFormat="1" x14ac:dyDescent="0.25">
      <c r="A70" s="91" t="s">
        <v>399</v>
      </c>
      <c r="B70" s="116" t="s">
        <v>335</v>
      </c>
      <c r="C70" s="92" t="s">
        <v>336</v>
      </c>
      <c r="D70" s="93" t="s">
        <v>13</v>
      </c>
      <c r="E70" s="93">
        <v>21</v>
      </c>
      <c r="F70" s="150">
        <v>0</v>
      </c>
      <c r="G70" s="93">
        <v>1</v>
      </c>
      <c r="H70" s="167">
        <f t="shared" si="13"/>
        <v>0</v>
      </c>
      <c r="I70" s="163">
        <f t="shared" si="10"/>
        <v>0</v>
      </c>
      <c r="J70" s="163">
        <f t="shared" si="11"/>
        <v>0</v>
      </c>
    </row>
    <row r="71" spans="1:10" s="87" customFormat="1" x14ac:dyDescent="0.25">
      <c r="A71" s="91" t="s">
        <v>400</v>
      </c>
      <c r="B71" s="116" t="s">
        <v>48</v>
      </c>
      <c r="C71" s="92" t="s">
        <v>49</v>
      </c>
      <c r="D71" s="93" t="s">
        <v>13</v>
      </c>
      <c r="E71" s="93">
        <v>21</v>
      </c>
      <c r="F71" s="150">
        <v>0</v>
      </c>
      <c r="G71" s="93">
        <v>10</v>
      </c>
      <c r="H71" s="167">
        <f t="shared" si="13"/>
        <v>0</v>
      </c>
      <c r="I71" s="163">
        <f t="shared" si="10"/>
        <v>0</v>
      </c>
      <c r="J71" s="163">
        <f t="shared" si="11"/>
        <v>0</v>
      </c>
    </row>
    <row r="72" spans="1:10" s="87" customFormat="1" x14ac:dyDescent="0.25">
      <c r="A72" s="91" t="s">
        <v>401</v>
      </c>
      <c r="B72" s="116" t="s">
        <v>46</v>
      </c>
      <c r="C72" s="92" t="s">
        <v>47</v>
      </c>
      <c r="D72" s="93" t="s">
        <v>13</v>
      </c>
      <c r="E72" s="93">
        <v>14</v>
      </c>
      <c r="F72" s="150">
        <v>0</v>
      </c>
      <c r="G72" s="93">
        <v>10</v>
      </c>
      <c r="H72" s="167">
        <f t="shared" si="13"/>
        <v>0</v>
      </c>
      <c r="I72" s="163">
        <f t="shared" si="10"/>
        <v>0</v>
      </c>
      <c r="J72" s="163">
        <f t="shared" si="11"/>
        <v>0</v>
      </c>
    </row>
    <row r="73" spans="1:10" s="87" customFormat="1" x14ac:dyDescent="0.25">
      <c r="A73" s="91" t="s">
        <v>402</v>
      </c>
      <c r="B73" s="116" t="s">
        <v>45</v>
      </c>
      <c r="C73" s="92" t="s">
        <v>230</v>
      </c>
      <c r="D73" s="93" t="s">
        <v>13</v>
      </c>
      <c r="E73" s="93">
        <v>14</v>
      </c>
      <c r="F73" s="150">
        <v>0</v>
      </c>
      <c r="G73" s="93">
        <v>10</v>
      </c>
      <c r="H73" s="167">
        <f t="shared" si="13"/>
        <v>0</v>
      </c>
      <c r="I73" s="163">
        <f t="shared" si="10"/>
        <v>0</v>
      </c>
      <c r="J73" s="163">
        <f t="shared" si="11"/>
        <v>0</v>
      </c>
    </row>
    <row r="74" spans="1:10" s="87" customFormat="1" x14ac:dyDescent="0.25">
      <c r="A74" s="91" t="s">
        <v>403</v>
      </c>
      <c r="B74" s="116" t="s">
        <v>231</v>
      </c>
      <c r="C74" s="92" t="s">
        <v>232</v>
      </c>
      <c r="D74" s="93" t="s">
        <v>13</v>
      </c>
      <c r="E74" s="93">
        <v>14</v>
      </c>
      <c r="F74" s="150">
        <v>0</v>
      </c>
      <c r="G74" s="93">
        <v>10</v>
      </c>
      <c r="H74" s="167">
        <f t="shared" si="13"/>
        <v>0</v>
      </c>
      <c r="I74" s="163">
        <f t="shared" si="10"/>
        <v>0</v>
      </c>
      <c r="J74" s="163">
        <f t="shared" si="11"/>
        <v>0</v>
      </c>
    </row>
    <row r="75" spans="1:10" s="87" customFormat="1" x14ac:dyDescent="0.25">
      <c r="A75" s="91" t="s">
        <v>404</v>
      </c>
      <c r="B75" s="116" t="s">
        <v>233</v>
      </c>
      <c r="C75" s="92" t="s">
        <v>234</v>
      </c>
      <c r="D75" s="93" t="s">
        <v>13</v>
      </c>
      <c r="E75" s="93">
        <v>21</v>
      </c>
      <c r="F75" s="150">
        <v>0</v>
      </c>
      <c r="G75" s="93">
        <v>10</v>
      </c>
      <c r="H75" s="167">
        <f t="shared" si="13"/>
        <v>0</v>
      </c>
      <c r="I75" s="163">
        <f t="shared" si="10"/>
        <v>0</v>
      </c>
      <c r="J75" s="163">
        <f t="shared" si="11"/>
        <v>0</v>
      </c>
    </row>
    <row r="76" spans="1:10" s="87" customFormat="1" x14ac:dyDescent="0.25">
      <c r="A76" s="91" t="s">
        <v>405</v>
      </c>
      <c r="B76" s="116" t="s">
        <v>235</v>
      </c>
      <c r="C76" s="92" t="s">
        <v>236</v>
      </c>
      <c r="D76" s="93" t="s">
        <v>13</v>
      </c>
      <c r="E76" s="93">
        <v>21</v>
      </c>
      <c r="F76" s="150">
        <v>0</v>
      </c>
      <c r="G76" s="93">
        <v>1</v>
      </c>
      <c r="H76" s="167">
        <f t="shared" si="13"/>
        <v>0</v>
      </c>
      <c r="I76" s="163">
        <f t="shared" si="10"/>
        <v>0</v>
      </c>
      <c r="J76" s="163">
        <f t="shared" si="11"/>
        <v>0</v>
      </c>
    </row>
    <row r="77" spans="1:10" s="87" customFormat="1" x14ac:dyDescent="0.25">
      <c r="A77" s="91">
        <v>5.2</v>
      </c>
      <c r="B77" s="116" t="s">
        <v>219</v>
      </c>
      <c r="C77" s="92" t="s">
        <v>220</v>
      </c>
      <c r="D77" s="93" t="s">
        <v>13</v>
      </c>
      <c r="E77" s="93">
        <v>14</v>
      </c>
      <c r="F77" s="150">
        <v>0</v>
      </c>
      <c r="G77" s="93">
        <v>1</v>
      </c>
      <c r="H77" s="167">
        <f t="shared" si="13"/>
        <v>0</v>
      </c>
      <c r="I77" s="163">
        <f t="shared" si="10"/>
        <v>0</v>
      </c>
      <c r="J77" s="163">
        <f t="shared" si="11"/>
        <v>0</v>
      </c>
    </row>
    <row r="78" spans="1:10" s="87" customFormat="1" ht="24" customHeight="1" x14ac:dyDescent="0.25">
      <c r="A78" s="91" t="s">
        <v>406</v>
      </c>
      <c r="B78" s="116" t="s">
        <v>221</v>
      </c>
      <c r="C78" s="92" t="s">
        <v>222</v>
      </c>
      <c r="D78" s="93">
        <v>36</v>
      </c>
      <c r="E78" s="93" t="s">
        <v>17</v>
      </c>
      <c r="F78" s="150">
        <v>0</v>
      </c>
      <c r="G78" s="93">
        <v>1</v>
      </c>
      <c r="H78" s="175">
        <f>$H$3</f>
        <v>0</v>
      </c>
      <c r="I78" s="163">
        <f t="shared" si="10"/>
        <v>0</v>
      </c>
      <c r="J78" s="163">
        <f t="shared" si="11"/>
        <v>0</v>
      </c>
    </row>
    <row r="79" spans="1:10" s="87" customFormat="1" x14ac:dyDescent="0.25">
      <c r="A79" s="91" t="s">
        <v>407</v>
      </c>
      <c r="B79" s="116" t="s">
        <v>345</v>
      </c>
      <c r="C79" s="92" t="s">
        <v>346</v>
      </c>
      <c r="D79" s="93" t="s">
        <v>13</v>
      </c>
      <c r="E79" s="93">
        <v>21</v>
      </c>
      <c r="F79" s="150">
        <v>200</v>
      </c>
      <c r="G79" s="93">
        <v>1</v>
      </c>
      <c r="H79" s="167">
        <f>$H$2</f>
        <v>0</v>
      </c>
      <c r="I79" s="163">
        <f t="shared" si="10"/>
        <v>200</v>
      </c>
      <c r="J79" s="163">
        <f t="shared" si="11"/>
        <v>200</v>
      </c>
    </row>
    <row r="80" spans="1:10" s="87" customFormat="1" ht="24" customHeight="1" x14ac:dyDescent="0.25">
      <c r="A80" s="91" t="s">
        <v>408</v>
      </c>
      <c r="B80" s="116" t="s">
        <v>348</v>
      </c>
      <c r="C80" s="92" t="s">
        <v>349</v>
      </c>
      <c r="D80" s="93">
        <v>36</v>
      </c>
      <c r="E80" s="93" t="s">
        <v>17</v>
      </c>
      <c r="F80" s="150">
        <v>114</v>
      </c>
      <c r="G80" s="93">
        <v>1</v>
      </c>
      <c r="H80" s="175">
        <f>$H$3</f>
        <v>0</v>
      </c>
      <c r="I80" s="163">
        <f t="shared" si="10"/>
        <v>114</v>
      </c>
      <c r="J80" s="163">
        <f t="shared" si="11"/>
        <v>114</v>
      </c>
    </row>
    <row r="81" spans="1:10" s="87" customFormat="1" x14ac:dyDescent="0.25">
      <c r="A81" s="91" t="s">
        <v>409</v>
      </c>
      <c r="B81" s="116" t="s">
        <v>37</v>
      </c>
      <c r="C81" s="92" t="s">
        <v>38</v>
      </c>
      <c r="D81" s="93" t="s">
        <v>13</v>
      </c>
      <c r="E81" s="93">
        <v>14</v>
      </c>
      <c r="F81" s="150">
        <v>0</v>
      </c>
      <c r="G81" s="93">
        <v>1</v>
      </c>
      <c r="H81" s="167">
        <f t="shared" ref="H81:H86" si="14">$H$2</f>
        <v>0</v>
      </c>
      <c r="I81" s="163">
        <f t="shared" si="10"/>
        <v>0</v>
      </c>
      <c r="J81" s="163">
        <f t="shared" si="11"/>
        <v>0</v>
      </c>
    </row>
    <row r="82" spans="1:10" s="87" customFormat="1" x14ac:dyDescent="0.25">
      <c r="A82" s="91" t="s">
        <v>410</v>
      </c>
      <c r="B82" s="116" t="s">
        <v>41</v>
      </c>
      <c r="C82" s="92" t="s">
        <v>42</v>
      </c>
      <c r="D82" s="93" t="s">
        <v>13</v>
      </c>
      <c r="E82" s="93">
        <v>21</v>
      </c>
      <c r="F82" s="150">
        <v>0</v>
      </c>
      <c r="G82" s="93">
        <v>1</v>
      </c>
      <c r="H82" s="167">
        <f t="shared" si="14"/>
        <v>0</v>
      </c>
      <c r="I82" s="163">
        <f t="shared" si="10"/>
        <v>0</v>
      </c>
      <c r="J82" s="163">
        <f t="shared" si="11"/>
        <v>0</v>
      </c>
    </row>
    <row r="83" spans="1:10" s="87" customFormat="1" x14ac:dyDescent="0.25">
      <c r="A83" s="91" t="s">
        <v>411</v>
      </c>
      <c r="B83" s="116" t="s">
        <v>35</v>
      </c>
      <c r="C83" s="92" t="s">
        <v>36</v>
      </c>
      <c r="D83" s="93" t="s">
        <v>13</v>
      </c>
      <c r="E83" s="93">
        <v>14</v>
      </c>
      <c r="F83" s="150">
        <v>0</v>
      </c>
      <c r="G83" s="93">
        <v>1</v>
      </c>
      <c r="H83" s="167">
        <f t="shared" si="14"/>
        <v>0</v>
      </c>
      <c r="I83" s="163">
        <f t="shared" si="10"/>
        <v>0</v>
      </c>
      <c r="J83" s="163">
        <f t="shared" si="11"/>
        <v>0</v>
      </c>
    </row>
    <row r="84" spans="1:10" s="87" customFormat="1" x14ac:dyDescent="0.25">
      <c r="A84" s="91" t="s">
        <v>412</v>
      </c>
      <c r="B84" s="116" t="s">
        <v>39</v>
      </c>
      <c r="C84" s="92" t="s">
        <v>40</v>
      </c>
      <c r="D84" s="93" t="s">
        <v>13</v>
      </c>
      <c r="E84" s="93">
        <v>14</v>
      </c>
      <c r="F84" s="150">
        <v>0</v>
      </c>
      <c r="G84" s="93">
        <v>1</v>
      </c>
      <c r="H84" s="167">
        <f t="shared" si="14"/>
        <v>0</v>
      </c>
      <c r="I84" s="163">
        <f t="shared" si="10"/>
        <v>0</v>
      </c>
      <c r="J84" s="163">
        <f t="shared" si="11"/>
        <v>0</v>
      </c>
    </row>
    <row r="85" spans="1:10" s="87" customFormat="1" x14ac:dyDescent="0.25">
      <c r="A85" s="91" t="s">
        <v>413</v>
      </c>
      <c r="B85" s="116" t="s">
        <v>223</v>
      </c>
      <c r="C85" s="92" t="s">
        <v>224</v>
      </c>
      <c r="D85" s="93" t="s">
        <v>13</v>
      </c>
      <c r="E85" s="93">
        <v>14</v>
      </c>
      <c r="F85" s="150">
        <v>0</v>
      </c>
      <c r="G85" s="93">
        <v>1</v>
      </c>
      <c r="H85" s="167">
        <f t="shared" si="14"/>
        <v>0</v>
      </c>
      <c r="I85" s="163">
        <f t="shared" si="10"/>
        <v>0</v>
      </c>
      <c r="J85" s="163">
        <f t="shared" si="11"/>
        <v>0</v>
      </c>
    </row>
    <row r="86" spans="1:10" s="87" customFormat="1" x14ac:dyDescent="0.25">
      <c r="A86" s="91" t="s">
        <v>414</v>
      </c>
      <c r="B86" s="116" t="s">
        <v>552</v>
      </c>
      <c r="C86" s="92" t="s">
        <v>553</v>
      </c>
      <c r="D86" s="93" t="s">
        <v>13</v>
      </c>
      <c r="E86" s="93">
        <v>21</v>
      </c>
      <c r="F86" s="150">
        <v>0</v>
      </c>
      <c r="G86" s="93">
        <v>1</v>
      </c>
      <c r="H86" s="167">
        <f t="shared" si="14"/>
        <v>0</v>
      </c>
      <c r="I86" s="163">
        <f t="shared" si="10"/>
        <v>0</v>
      </c>
      <c r="J86" s="163">
        <f t="shared" si="11"/>
        <v>0</v>
      </c>
    </row>
    <row r="87" spans="1:10" s="87" customFormat="1" ht="24" customHeight="1" x14ac:dyDescent="0.25">
      <c r="A87" s="91" t="s">
        <v>554</v>
      </c>
      <c r="B87" s="116" t="s">
        <v>555</v>
      </c>
      <c r="C87" s="92" t="s">
        <v>556</v>
      </c>
      <c r="D87" s="93">
        <v>36</v>
      </c>
      <c r="E87" s="93" t="s">
        <v>17</v>
      </c>
      <c r="F87" s="150">
        <v>3600</v>
      </c>
      <c r="G87" s="93">
        <v>1</v>
      </c>
      <c r="H87" s="175">
        <f>$H$3</f>
        <v>0</v>
      </c>
      <c r="I87" s="163">
        <f t="shared" si="10"/>
        <v>3600</v>
      </c>
      <c r="J87" s="163">
        <f t="shared" si="11"/>
        <v>3600</v>
      </c>
    </row>
    <row r="88" spans="1:10" s="87" customFormat="1" x14ac:dyDescent="0.25">
      <c r="A88" s="91" t="s">
        <v>415</v>
      </c>
      <c r="B88" s="116" t="s">
        <v>557</v>
      </c>
      <c r="C88" s="92" t="s">
        <v>558</v>
      </c>
      <c r="D88" s="93" t="s">
        <v>13</v>
      </c>
      <c r="E88" s="93">
        <v>14</v>
      </c>
      <c r="F88" s="150">
        <v>0</v>
      </c>
      <c r="G88" s="93">
        <v>1</v>
      </c>
      <c r="H88" s="167">
        <f t="shared" ref="H88:H89" si="15">$H$2</f>
        <v>0</v>
      </c>
      <c r="I88" s="163">
        <f t="shared" si="10"/>
        <v>0</v>
      </c>
      <c r="J88" s="163">
        <f t="shared" si="11"/>
        <v>0</v>
      </c>
    </row>
    <row r="89" spans="1:10" s="87" customFormat="1" x14ac:dyDescent="0.25">
      <c r="A89" s="91">
        <v>5.3</v>
      </c>
      <c r="B89" s="116" t="s">
        <v>364</v>
      </c>
      <c r="C89" s="92" t="s">
        <v>365</v>
      </c>
      <c r="D89" s="93" t="s">
        <v>13</v>
      </c>
      <c r="E89" s="93">
        <v>21</v>
      </c>
      <c r="F89" s="150">
        <v>5106.3500000000004</v>
      </c>
      <c r="G89" s="93">
        <v>1</v>
      </c>
      <c r="H89" s="167">
        <f t="shared" si="15"/>
        <v>0</v>
      </c>
      <c r="I89" s="163">
        <f t="shared" si="10"/>
        <v>5106.3500000000004</v>
      </c>
      <c r="J89" s="163">
        <f t="shared" si="11"/>
        <v>5106.3500000000004</v>
      </c>
    </row>
    <row r="90" spans="1:10" s="87" customFormat="1" x14ac:dyDescent="0.25">
      <c r="A90" s="91" t="s">
        <v>416</v>
      </c>
      <c r="B90" s="116" t="s">
        <v>367</v>
      </c>
      <c r="C90" s="92" t="s">
        <v>368</v>
      </c>
      <c r="D90" s="93">
        <v>36</v>
      </c>
      <c r="E90" s="93" t="s">
        <v>17</v>
      </c>
      <c r="F90" s="150">
        <v>8280</v>
      </c>
      <c r="G90" s="93">
        <v>1</v>
      </c>
      <c r="H90" s="175">
        <f>$H$3</f>
        <v>0</v>
      </c>
      <c r="I90" s="163">
        <f t="shared" si="10"/>
        <v>8280</v>
      </c>
      <c r="J90" s="163">
        <f t="shared" si="11"/>
        <v>8280</v>
      </c>
    </row>
    <row r="91" spans="1:10" s="87" customFormat="1" x14ac:dyDescent="0.25">
      <c r="A91" s="91" t="s">
        <v>417</v>
      </c>
      <c r="B91" s="116" t="s">
        <v>520</v>
      </c>
      <c r="C91" s="92" t="s">
        <v>521</v>
      </c>
      <c r="D91" s="93" t="s">
        <v>13</v>
      </c>
      <c r="E91" s="93">
        <v>14</v>
      </c>
      <c r="F91" s="150">
        <v>0</v>
      </c>
      <c r="G91" s="93">
        <v>1</v>
      </c>
      <c r="H91" s="167">
        <f t="shared" ref="H91:H105" si="16">$H$2</f>
        <v>0</v>
      </c>
      <c r="I91" s="163">
        <f t="shared" si="10"/>
        <v>0</v>
      </c>
      <c r="J91" s="163">
        <f t="shared" si="11"/>
        <v>0</v>
      </c>
    </row>
    <row r="92" spans="1:10" s="87" customFormat="1" x14ac:dyDescent="0.25">
      <c r="A92" s="91" t="s">
        <v>418</v>
      </c>
      <c r="B92" s="116" t="s">
        <v>20</v>
      </c>
      <c r="C92" s="92" t="s">
        <v>21</v>
      </c>
      <c r="D92" s="93" t="s">
        <v>13</v>
      </c>
      <c r="E92" s="93">
        <v>14</v>
      </c>
      <c r="F92" s="150">
        <v>7296.35</v>
      </c>
      <c r="G92" s="93">
        <v>1</v>
      </c>
      <c r="H92" s="167">
        <f t="shared" si="16"/>
        <v>0</v>
      </c>
      <c r="I92" s="163">
        <f t="shared" si="10"/>
        <v>7296.35</v>
      </c>
      <c r="J92" s="163">
        <f t="shared" si="11"/>
        <v>7296.35</v>
      </c>
    </row>
    <row r="93" spans="1:10" s="87" customFormat="1" x14ac:dyDescent="0.25">
      <c r="A93" s="91" t="s">
        <v>419</v>
      </c>
      <c r="B93" s="116" t="s">
        <v>275</v>
      </c>
      <c r="C93" s="92" t="s">
        <v>276</v>
      </c>
      <c r="D93" s="93" t="s">
        <v>13</v>
      </c>
      <c r="E93" s="93">
        <v>14</v>
      </c>
      <c r="F93" s="150">
        <v>0</v>
      </c>
      <c r="G93" s="93">
        <v>1</v>
      </c>
      <c r="H93" s="167">
        <f t="shared" si="16"/>
        <v>0</v>
      </c>
      <c r="I93" s="163">
        <f t="shared" si="10"/>
        <v>0</v>
      </c>
      <c r="J93" s="163">
        <f t="shared" si="11"/>
        <v>0</v>
      </c>
    </row>
    <row r="94" spans="1:10" s="87" customFormat="1" x14ac:dyDescent="0.25">
      <c r="A94" s="91" t="s">
        <v>420</v>
      </c>
      <c r="B94" s="116" t="s">
        <v>373</v>
      </c>
      <c r="C94" s="92" t="s">
        <v>374</v>
      </c>
      <c r="D94" s="93" t="s">
        <v>13</v>
      </c>
      <c r="E94" s="93">
        <v>14</v>
      </c>
      <c r="F94" s="150">
        <v>0</v>
      </c>
      <c r="G94" s="93">
        <v>1</v>
      </c>
      <c r="H94" s="167">
        <f t="shared" si="16"/>
        <v>0</v>
      </c>
      <c r="I94" s="163">
        <f t="shared" si="10"/>
        <v>0</v>
      </c>
      <c r="J94" s="163">
        <f t="shared" si="11"/>
        <v>0</v>
      </c>
    </row>
    <row r="95" spans="1:10" s="87" customFormat="1" x14ac:dyDescent="0.25">
      <c r="A95" s="91" t="s">
        <v>421</v>
      </c>
      <c r="B95" s="116" t="s">
        <v>22</v>
      </c>
      <c r="C95" s="92" t="s">
        <v>23</v>
      </c>
      <c r="D95" s="93" t="s">
        <v>13</v>
      </c>
      <c r="E95" s="93">
        <v>14</v>
      </c>
      <c r="F95" s="150">
        <v>14596.35</v>
      </c>
      <c r="G95" s="93">
        <v>1</v>
      </c>
      <c r="H95" s="167">
        <f t="shared" si="16"/>
        <v>0</v>
      </c>
      <c r="I95" s="163">
        <f t="shared" si="10"/>
        <v>14596.35</v>
      </c>
      <c r="J95" s="163">
        <f t="shared" si="11"/>
        <v>14596.35</v>
      </c>
    </row>
    <row r="96" spans="1:10" s="87" customFormat="1" x14ac:dyDescent="0.25">
      <c r="A96" s="91" t="s">
        <v>422</v>
      </c>
      <c r="B96" s="116" t="s">
        <v>24</v>
      </c>
      <c r="C96" s="92" t="s">
        <v>25</v>
      </c>
      <c r="D96" s="93" t="s">
        <v>13</v>
      </c>
      <c r="E96" s="93">
        <v>14</v>
      </c>
      <c r="F96" s="150">
        <v>14596.35</v>
      </c>
      <c r="G96" s="93">
        <v>1</v>
      </c>
      <c r="H96" s="167">
        <f t="shared" si="16"/>
        <v>0</v>
      </c>
      <c r="I96" s="163">
        <f t="shared" si="10"/>
        <v>14596.35</v>
      </c>
      <c r="J96" s="163">
        <f t="shared" si="11"/>
        <v>14596.35</v>
      </c>
    </row>
    <row r="97" spans="1:10" s="87" customFormat="1" x14ac:dyDescent="0.25">
      <c r="A97" s="91" t="s">
        <v>423</v>
      </c>
      <c r="B97" s="116" t="s">
        <v>26</v>
      </c>
      <c r="C97" s="92" t="s">
        <v>27</v>
      </c>
      <c r="D97" s="93" t="s">
        <v>13</v>
      </c>
      <c r="E97" s="93">
        <v>14</v>
      </c>
      <c r="F97" s="150">
        <v>7296.35</v>
      </c>
      <c r="G97" s="93">
        <v>1</v>
      </c>
      <c r="H97" s="167">
        <f t="shared" si="16"/>
        <v>0</v>
      </c>
      <c r="I97" s="163">
        <f t="shared" si="10"/>
        <v>7296.35</v>
      </c>
      <c r="J97" s="163">
        <f t="shared" si="11"/>
        <v>7296.35</v>
      </c>
    </row>
    <row r="98" spans="1:10" s="87" customFormat="1" x14ac:dyDescent="0.25">
      <c r="A98" s="91" t="s">
        <v>424</v>
      </c>
      <c r="B98" s="116" t="s">
        <v>26</v>
      </c>
      <c r="C98" s="92" t="s">
        <v>27</v>
      </c>
      <c r="D98" s="93" t="s">
        <v>13</v>
      </c>
      <c r="E98" s="93">
        <v>14</v>
      </c>
      <c r="F98" s="150">
        <v>7296.35</v>
      </c>
      <c r="G98" s="93">
        <v>1</v>
      </c>
      <c r="H98" s="167">
        <f t="shared" si="16"/>
        <v>0</v>
      </c>
      <c r="I98" s="163">
        <f t="shared" si="10"/>
        <v>7296.35</v>
      </c>
      <c r="J98" s="163">
        <f t="shared" si="11"/>
        <v>7296.35</v>
      </c>
    </row>
    <row r="99" spans="1:10" s="87" customFormat="1" x14ac:dyDescent="0.25">
      <c r="A99" s="91" t="s">
        <v>425</v>
      </c>
      <c r="B99" s="116" t="s">
        <v>26</v>
      </c>
      <c r="C99" s="92" t="s">
        <v>27</v>
      </c>
      <c r="D99" s="93" t="s">
        <v>13</v>
      </c>
      <c r="E99" s="93">
        <v>14</v>
      </c>
      <c r="F99" s="150">
        <v>7296.35</v>
      </c>
      <c r="G99" s="93">
        <v>1</v>
      </c>
      <c r="H99" s="167">
        <f t="shared" si="16"/>
        <v>0</v>
      </c>
      <c r="I99" s="163">
        <f t="shared" si="10"/>
        <v>7296.35</v>
      </c>
      <c r="J99" s="163">
        <f t="shared" si="11"/>
        <v>7296.35</v>
      </c>
    </row>
    <row r="100" spans="1:10" s="87" customFormat="1" x14ac:dyDescent="0.25">
      <c r="A100" s="91" t="s">
        <v>426</v>
      </c>
      <c r="B100" s="116" t="s">
        <v>26</v>
      </c>
      <c r="C100" s="92" t="s">
        <v>27</v>
      </c>
      <c r="D100" s="93" t="s">
        <v>13</v>
      </c>
      <c r="E100" s="93">
        <v>14</v>
      </c>
      <c r="F100" s="150">
        <v>7296.35</v>
      </c>
      <c r="G100" s="93">
        <v>1</v>
      </c>
      <c r="H100" s="167">
        <f t="shared" si="16"/>
        <v>0</v>
      </c>
      <c r="I100" s="163">
        <f t="shared" ref="I100" si="17">ROUND(F100-(F100*H100),2)</f>
        <v>7296.35</v>
      </c>
      <c r="J100" s="163">
        <f t="shared" ref="J100" si="18">ROUND((I100*G100),2)</f>
        <v>7296.35</v>
      </c>
    </row>
    <row r="101" spans="1:10" s="87" customFormat="1" x14ac:dyDescent="0.25">
      <c r="A101" s="91" t="s">
        <v>427</v>
      </c>
      <c r="B101" s="116" t="s">
        <v>383</v>
      </c>
      <c r="C101" s="92" t="s">
        <v>384</v>
      </c>
      <c r="D101" s="93" t="s">
        <v>13</v>
      </c>
      <c r="E101" s="93">
        <v>14</v>
      </c>
      <c r="F101" s="150">
        <v>2916.35</v>
      </c>
      <c r="G101" s="93">
        <v>1</v>
      </c>
      <c r="H101" s="167">
        <f t="shared" si="16"/>
        <v>0</v>
      </c>
      <c r="I101" s="163">
        <f t="shared" si="10"/>
        <v>2916.35</v>
      </c>
      <c r="J101" s="163">
        <f t="shared" si="11"/>
        <v>2916.35</v>
      </c>
    </row>
    <row r="102" spans="1:10" s="87" customFormat="1" x14ac:dyDescent="0.25">
      <c r="A102" s="91" t="s">
        <v>428</v>
      </c>
      <c r="B102" s="116" t="s">
        <v>30</v>
      </c>
      <c r="C102" s="92" t="s">
        <v>31</v>
      </c>
      <c r="D102" s="93" t="s">
        <v>13</v>
      </c>
      <c r="E102" s="93">
        <v>14</v>
      </c>
      <c r="F102" s="150">
        <v>0</v>
      </c>
      <c r="G102" s="93">
        <v>4</v>
      </c>
      <c r="H102" s="167">
        <f t="shared" si="16"/>
        <v>0</v>
      </c>
      <c r="I102" s="163">
        <f t="shared" si="10"/>
        <v>0</v>
      </c>
      <c r="J102" s="163">
        <f t="shared" si="11"/>
        <v>0</v>
      </c>
    </row>
    <row r="103" spans="1:10" s="87" customFormat="1" x14ac:dyDescent="0.25">
      <c r="A103" s="91" t="s">
        <v>429</v>
      </c>
      <c r="B103" s="116" t="s">
        <v>386</v>
      </c>
      <c r="C103" s="92" t="s">
        <v>384</v>
      </c>
      <c r="D103" s="93" t="s">
        <v>13</v>
      </c>
      <c r="E103" s="93">
        <v>14</v>
      </c>
      <c r="F103" s="150">
        <v>2916.35</v>
      </c>
      <c r="G103" s="93">
        <v>1</v>
      </c>
      <c r="H103" s="167">
        <f t="shared" si="16"/>
        <v>0</v>
      </c>
      <c r="I103" s="163">
        <f t="shared" si="10"/>
        <v>2916.35</v>
      </c>
      <c r="J103" s="163">
        <f t="shared" si="11"/>
        <v>2916.35</v>
      </c>
    </row>
    <row r="104" spans="1:10" s="87" customFormat="1" x14ac:dyDescent="0.25">
      <c r="A104" s="91" t="s">
        <v>430</v>
      </c>
      <c r="B104" s="116" t="s">
        <v>18</v>
      </c>
      <c r="C104" s="92" t="s">
        <v>19</v>
      </c>
      <c r="D104" s="93" t="s">
        <v>13</v>
      </c>
      <c r="E104" s="93">
        <v>14</v>
      </c>
      <c r="F104" s="150">
        <v>0</v>
      </c>
      <c r="G104" s="93">
        <v>1</v>
      </c>
      <c r="H104" s="167">
        <f t="shared" si="16"/>
        <v>0</v>
      </c>
      <c r="I104" s="163">
        <f t="shared" si="10"/>
        <v>0</v>
      </c>
      <c r="J104" s="163">
        <f t="shared" si="11"/>
        <v>0</v>
      </c>
    </row>
    <row r="105" spans="1:10" s="87" customFormat="1" x14ac:dyDescent="0.25">
      <c r="A105" s="91">
        <v>5.4</v>
      </c>
      <c r="B105" s="116" t="s">
        <v>535</v>
      </c>
      <c r="C105" s="92" t="s">
        <v>536</v>
      </c>
      <c r="D105" s="93" t="s">
        <v>13</v>
      </c>
      <c r="E105" s="93">
        <v>35</v>
      </c>
      <c r="F105" s="150">
        <v>13530</v>
      </c>
      <c r="G105" s="93">
        <v>1</v>
      </c>
      <c r="H105" s="167">
        <f t="shared" si="16"/>
        <v>0</v>
      </c>
      <c r="I105" s="163">
        <f t="shared" si="10"/>
        <v>13530</v>
      </c>
      <c r="J105" s="163">
        <f t="shared" si="11"/>
        <v>13530</v>
      </c>
    </row>
    <row r="106" spans="1:10" s="87" customFormat="1" x14ac:dyDescent="0.25">
      <c r="A106" s="91" t="s">
        <v>431</v>
      </c>
      <c r="B106" s="116" t="s">
        <v>538</v>
      </c>
      <c r="C106" s="92" t="s">
        <v>539</v>
      </c>
      <c r="D106" s="93">
        <v>36</v>
      </c>
      <c r="E106" s="93" t="s">
        <v>17</v>
      </c>
      <c r="F106" s="150">
        <v>0</v>
      </c>
      <c r="G106" s="93">
        <v>1</v>
      </c>
      <c r="H106" s="175">
        <f>$H$3</f>
        <v>0</v>
      </c>
      <c r="I106" s="163">
        <f t="shared" si="10"/>
        <v>0</v>
      </c>
      <c r="J106" s="163">
        <f t="shared" si="11"/>
        <v>0</v>
      </c>
    </row>
    <row r="107" spans="1:10" s="87" customFormat="1" x14ac:dyDescent="0.25">
      <c r="A107" s="91" t="s">
        <v>432</v>
      </c>
      <c r="B107" s="116" t="s">
        <v>541</v>
      </c>
      <c r="C107" s="92" t="s">
        <v>542</v>
      </c>
      <c r="D107" s="93" t="s">
        <v>13</v>
      </c>
      <c r="E107" s="93">
        <v>14</v>
      </c>
      <c r="F107" s="150">
        <v>0</v>
      </c>
      <c r="G107" s="93">
        <v>10</v>
      </c>
      <c r="H107" s="167">
        <f t="shared" ref="H107:H110" si="19">$H$2</f>
        <v>0</v>
      </c>
      <c r="I107" s="163">
        <f t="shared" si="10"/>
        <v>0</v>
      </c>
      <c r="J107" s="163">
        <f t="shared" si="11"/>
        <v>0</v>
      </c>
    </row>
    <row r="108" spans="1:10" s="87" customFormat="1" x14ac:dyDescent="0.25">
      <c r="A108" s="91" t="s">
        <v>433</v>
      </c>
      <c r="B108" s="116" t="s">
        <v>226</v>
      </c>
      <c r="C108" s="92" t="s">
        <v>227</v>
      </c>
      <c r="D108" s="93" t="s">
        <v>13</v>
      </c>
      <c r="E108" s="93">
        <v>14</v>
      </c>
      <c r="F108" s="150">
        <v>0</v>
      </c>
      <c r="G108" s="93">
        <v>10</v>
      </c>
      <c r="H108" s="167">
        <f t="shared" si="19"/>
        <v>0</v>
      </c>
      <c r="I108" s="163">
        <f t="shared" si="10"/>
        <v>0</v>
      </c>
      <c r="J108" s="163">
        <f t="shared" si="11"/>
        <v>0</v>
      </c>
    </row>
    <row r="109" spans="1:10" s="87" customFormat="1" x14ac:dyDescent="0.25">
      <c r="A109" s="91" t="s">
        <v>434</v>
      </c>
      <c r="B109" s="116" t="s">
        <v>33</v>
      </c>
      <c r="C109" s="92" t="s">
        <v>34</v>
      </c>
      <c r="D109" s="93" t="s">
        <v>13</v>
      </c>
      <c r="E109" s="93">
        <v>14</v>
      </c>
      <c r="F109" s="150">
        <v>0</v>
      </c>
      <c r="G109" s="93">
        <v>10</v>
      </c>
      <c r="H109" s="167">
        <f t="shared" si="19"/>
        <v>0</v>
      </c>
      <c r="I109" s="163">
        <f t="shared" si="10"/>
        <v>0</v>
      </c>
      <c r="J109" s="163">
        <f t="shared" si="11"/>
        <v>0</v>
      </c>
    </row>
    <row r="110" spans="1:10" s="87" customFormat="1" x14ac:dyDescent="0.25">
      <c r="A110" s="91" t="s">
        <v>435</v>
      </c>
      <c r="B110" s="116" t="s">
        <v>546</v>
      </c>
      <c r="C110" s="92" t="s">
        <v>547</v>
      </c>
      <c r="D110" s="93" t="s">
        <v>13</v>
      </c>
      <c r="E110" s="93">
        <v>14</v>
      </c>
      <c r="F110" s="150">
        <v>0</v>
      </c>
      <c r="G110" s="93">
        <v>10</v>
      </c>
      <c r="H110" s="167">
        <f t="shared" si="19"/>
        <v>0</v>
      </c>
      <c r="I110" s="163">
        <f t="shared" si="10"/>
        <v>0</v>
      </c>
      <c r="J110" s="163">
        <f t="shared" si="11"/>
        <v>0</v>
      </c>
    </row>
    <row r="111" spans="1:10" s="87" customFormat="1" x14ac:dyDescent="0.25">
      <c r="A111" s="91" t="s">
        <v>436</v>
      </c>
      <c r="B111" s="116" t="s">
        <v>549</v>
      </c>
      <c r="C111" s="92" t="s">
        <v>550</v>
      </c>
      <c r="D111" s="93">
        <v>36</v>
      </c>
      <c r="E111" s="93" t="s">
        <v>17</v>
      </c>
      <c r="F111" s="150">
        <v>198</v>
      </c>
      <c r="G111" s="93">
        <v>10</v>
      </c>
      <c r="H111" s="175">
        <f>$H$3</f>
        <v>0</v>
      </c>
      <c r="I111" s="163">
        <f t="shared" si="10"/>
        <v>198</v>
      </c>
      <c r="J111" s="163">
        <f t="shared" si="11"/>
        <v>1980</v>
      </c>
    </row>
    <row r="112" spans="1:10" customFormat="1" x14ac:dyDescent="0.25"/>
    <row r="113" spans="1:14" ht="15.75" thickBot="1" x14ac:dyDescent="0.3">
      <c r="A113" s="224"/>
      <c r="B113" s="313" t="s">
        <v>860</v>
      </c>
      <c r="C113" s="313"/>
      <c r="D113" s="224"/>
      <c r="E113" s="224"/>
      <c r="F113" s="224"/>
      <c r="G113" s="224"/>
      <c r="H113" s="225"/>
      <c r="I113" s="225"/>
      <c r="J113" s="225"/>
      <c r="K113" s="224"/>
      <c r="L113" s="224"/>
      <c r="M113" s="224"/>
      <c r="N113" s="224"/>
    </row>
    <row r="114" spans="1:14" s="87" customFormat="1" ht="15.75" thickTop="1" x14ac:dyDescent="0.25">
      <c r="A114" s="97">
        <v>8</v>
      </c>
      <c r="B114" s="136" t="s">
        <v>11</v>
      </c>
      <c r="C114" s="98" t="s">
        <v>12</v>
      </c>
      <c r="D114" s="99" t="s">
        <v>13</v>
      </c>
      <c r="E114" s="99" t="s">
        <v>17</v>
      </c>
      <c r="F114" s="152">
        <v>0</v>
      </c>
      <c r="G114" s="99">
        <v>1</v>
      </c>
      <c r="H114" s="167">
        <f t="shared" ref="H114:H115" si="20">$H$2</f>
        <v>0</v>
      </c>
      <c r="I114" s="163">
        <f t="shared" ref="I114:I164" si="21">ROUND(F114-(F114*H114),2)</f>
        <v>0</v>
      </c>
      <c r="J114" s="163">
        <f t="shared" ref="J114:J164" si="22">ROUND((I114*G114),2)</f>
        <v>0</v>
      </c>
    </row>
    <row r="115" spans="1:14" s="87" customFormat="1" x14ac:dyDescent="0.25">
      <c r="A115" s="97">
        <v>8.1</v>
      </c>
      <c r="B115" s="118" t="s">
        <v>320</v>
      </c>
      <c r="C115" s="98" t="s">
        <v>321</v>
      </c>
      <c r="D115" s="99" t="s">
        <v>13</v>
      </c>
      <c r="E115" s="99">
        <v>21</v>
      </c>
      <c r="F115" s="152">
        <v>0</v>
      </c>
      <c r="G115" s="99">
        <v>1</v>
      </c>
      <c r="H115" s="167">
        <f t="shared" si="20"/>
        <v>0</v>
      </c>
      <c r="I115" s="163">
        <f t="shared" si="21"/>
        <v>0</v>
      </c>
      <c r="J115" s="163">
        <f t="shared" si="22"/>
        <v>0</v>
      </c>
    </row>
    <row r="116" spans="1:14" s="87" customFormat="1" x14ac:dyDescent="0.25">
      <c r="A116" s="97" t="s">
        <v>551</v>
      </c>
      <c r="B116" s="118" t="s">
        <v>228</v>
      </c>
      <c r="C116" s="98" t="s">
        <v>229</v>
      </c>
      <c r="D116" s="99">
        <v>36</v>
      </c>
      <c r="E116" s="99" t="s">
        <v>17</v>
      </c>
      <c r="F116" s="152">
        <v>0</v>
      </c>
      <c r="G116" s="99">
        <v>1</v>
      </c>
      <c r="H116" s="175">
        <f>$H$3</f>
        <v>0</v>
      </c>
      <c r="I116" s="163">
        <f t="shared" si="21"/>
        <v>0</v>
      </c>
      <c r="J116" s="163">
        <f t="shared" si="22"/>
        <v>0</v>
      </c>
    </row>
    <row r="117" spans="1:14" s="87" customFormat="1" x14ac:dyDescent="0.25">
      <c r="A117" s="97" t="s">
        <v>604</v>
      </c>
      <c r="B117" s="118" t="s">
        <v>324</v>
      </c>
      <c r="C117" s="98" t="s">
        <v>325</v>
      </c>
      <c r="D117" s="99" t="s">
        <v>13</v>
      </c>
      <c r="E117" s="99">
        <v>14</v>
      </c>
      <c r="F117" s="152">
        <v>0</v>
      </c>
      <c r="G117" s="99">
        <v>1</v>
      </c>
      <c r="H117" s="167">
        <f t="shared" ref="H117:H119" si="23">$H$2</f>
        <v>0</v>
      </c>
      <c r="I117" s="163">
        <f t="shared" si="21"/>
        <v>0</v>
      </c>
      <c r="J117" s="163">
        <f t="shared" si="22"/>
        <v>0</v>
      </c>
    </row>
    <row r="118" spans="1:14" s="87" customFormat="1" x14ac:dyDescent="0.25">
      <c r="A118" s="97" t="s">
        <v>605</v>
      </c>
      <c r="B118" s="118" t="s">
        <v>50</v>
      </c>
      <c r="C118" s="98" t="s">
        <v>51</v>
      </c>
      <c r="D118" s="99" t="s">
        <v>13</v>
      </c>
      <c r="E118" s="99">
        <v>14</v>
      </c>
      <c r="F118" s="152">
        <v>0</v>
      </c>
      <c r="G118" s="99">
        <v>1</v>
      </c>
      <c r="H118" s="167">
        <f t="shared" si="23"/>
        <v>0</v>
      </c>
      <c r="I118" s="163">
        <f t="shared" si="21"/>
        <v>0</v>
      </c>
      <c r="J118" s="163">
        <f t="shared" si="22"/>
        <v>0</v>
      </c>
    </row>
    <row r="119" spans="1:14" s="87" customFormat="1" x14ac:dyDescent="0.25">
      <c r="A119" s="97" t="s">
        <v>606</v>
      </c>
      <c r="B119" s="118" t="s">
        <v>328</v>
      </c>
      <c r="C119" s="98" t="s">
        <v>329</v>
      </c>
      <c r="D119" s="99" t="s">
        <v>13</v>
      </c>
      <c r="E119" s="99">
        <v>21</v>
      </c>
      <c r="F119" s="152">
        <v>266</v>
      </c>
      <c r="G119" s="99">
        <v>10</v>
      </c>
      <c r="H119" s="167">
        <f t="shared" si="23"/>
        <v>0</v>
      </c>
      <c r="I119" s="163">
        <f t="shared" si="21"/>
        <v>266</v>
      </c>
      <c r="J119" s="163">
        <f t="shared" si="22"/>
        <v>2660</v>
      </c>
    </row>
    <row r="120" spans="1:14" s="87" customFormat="1" x14ac:dyDescent="0.25">
      <c r="A120" s="97" t="s">
        <v>607</v>
      </c>
      <c r="B120" s="118" t="s">
        <v>43</v>
      </c>
      <c r="C120" s="98" t="s">
        <v>44</v>
      </c>
      <c r="D120" s="99">
        <v>36</v>
      </c>
      <c r="E120" s="99" t="s">
        <v>17</v>
      </c>
      <c r="F120" s="152">
        <v>159</v>
      </c>
      <c r="G120" s="99">
        <v>10</v>
      </c>
      <c r="H120" s="175">
        <f>$H$3</f>
        <v>0</v>
      </c>
      <c r="I120" s="163">
        <f t="shared" si="21"/>
        <v>159</v>
      </c>
      <c r="J120" s="163">
        <f t="shared" si="22"/>
        <v>1590</v>
      </c>
    </row>
    <row r="121" spans="1:14" s="87" customFormat="1" x14ac:dyDescent="0.25">
      <c r="A121" s="97" t="s">
        <v>608</v>
      </c>
      <c r="B121" s="118" t="s">
        <v>332</v>
      </c>
      <c r="C121" s="98" t="s">
        <v>333</v>
      </c>
      <c r="D121" s="99" t="s">
        <v>13</v>
      </c>
      <c r="E121" s="99">
        <v>21</v>
      </c>
      <c r="F121" s="152">
        <v>0</v>
      </c>
      <c r="G121" s="99">
        <v>10</v>
      </c>
      <c r="H121" s="167">
        <f t="shared" ref="H121:H129" si="24">$H$2</f>
        <v>0</v>
      </c>
      <c r="I121" s="163">
        <f t="shared" si="21"/>
        <v>0</v>
      </c>
      <c r="J121" s="163">
        <f t="shared" si="22"/>
        <v>0</v>
      </c>
    </row>
    <row r="122" spans="1:14" s="87" customFormat="1" x14ac:dyDescent="0.25">
      <c r="A122" s="97" t="s">
        <v>609</v>
      </c>
      <c r="B122" s="118" t="s">
        <v>335</v>
      </c>
      <c r="C122" s="98" t="s">
        <v>336</v>
      </c>
      <c r="D122" s="99" t="s">
        <v>13</v>
      </c>
      <c r="E122" s="99">
        <v>21</v>
      </c>
      <c r="F122" s="152">
        <v>0</v>
      </c>
      <c r="G122" s="99">
        <v>1</v>
      </c>
      <c r="H122" s="167">
        <f t="shared" si="24"/>
        <v>0</v>
      </c>
      <c r="I122" s="163">
        <f t="shared" si="21"/>
        <v>0</v>
      </c>
      <c r="J122" s="163">
        <f t="shared" si="22"/>
        <v>0</v>
      </c>
    </row>
    <row r="123" spans="1:14" s="87" customFormat="1" x14ac:dyDescent="0.25">
      <c r="A123" s="97" t="s">
        <v>610</v>
      </c>
      <c r="B123" s="118" t="s">
        <v>48</v>
      </c>
      <c r="C123" s="98" t="s">
        <v>49</v>
      </c>
      <c r="D123" s="99" t="s">
        <v>13</v>
      </c>
      <c r="E123" s="99">
        <v>21</v>
      </c>
      <c r="F123" s="152">
        <v>0</v>
      </c>
      <c r="G123" s="99">
        <v>10</v>
      </c>
      <c r="H123" s="167">
        <f t="shared" si="24"/>
        <v>0</v>
      </c>
      <c r="I123" s="163">
        <f t="shared" si="21"/>
        <v>0</v>
      </c>
      <c r="J123" s="163">
        <f t="shared" si="22"/>
        <v>0</v>
      </c>
    </row>
    <row r="124" spans="1:14" s="87" customFormat="1" x14ac:dyDescent="0.25">
      <c r="A124" s="97" t="s">
        <v>611</v>
      </c>
      <c r="B124" s="118" t="s">
        <v>46</v>
      </c>
      <c r="C124" s="98" t="s">
        <v>47</v>
      </c>
      <c r="D124" s="99" t="s">
        <v>13</v>
      </c>
      <c r="E124" s="99">
        <v>14</v>
      </c>
      <c r="F124" s="152">
        <v>0</v>
      </c>
      <c r="G124" s="99">
        <v>10</v>
      </c>
      <c r="H124" s="167">
        <f t="shared" si="24"/>
        <v>0</v>
      </c>
      <c r="I124" s="163">
        <f t="shared" si="21"/>
        <v>0</v>
      </c>
      <c r="J124" s="163">
        <f t="shared" si="22"/>
        <v>0</v>
      </c>
    </row>
    <row r="125" spans="1:14" s="87" customFormat="1" x14ac:dyDescent="0.25">
      <c r="A125" s="97" t="s">
        <v>612</v>
      </c>
      <c r="B125" s="118" t="s">
        <v>45</v>
      </c>
      <c r="C125" s="98" t="s">
        <v>230</v>
      </c>
      <c r="D125" s="99" t="s">
        <v>13</v>
      </c>
      <c r="E125" s="99">
        <v>14</v>
      </c>
      <c r="F125" s="152">
        <v>0</v>
      </c>
      <c r="G125" s="99">
        <v>10</v>
      </c>
      <c r="H125" s="167">
        <f t="shared" si="24"/>
        <v>0</v>
      </c>
      <c r="I125" s="163">
        <f t="shared" si="21"/>
        <v>0</v>
      </c>
      <c r="J125" s="163">
        <f t="shared" si="22"/>
        <v>0</v>
      </c>
    </row>
    <row r="126" spans="1:14" s="87" customFormat="1" x14ac:dyDescent="0.25">
      <c r="A126" s="97" t="s">
        <v>613</v>
      </c>
      <c r="B126" s="118" t="s">
        <v>231</v>
      </c>
      <c r="C126" s="98" t="s">
        <v>232</v>
      </c>
      <c r="D126" s="99" t="s">
        <v>13</v>
      </c>
      <c r="E126" s="99">
        <v>14</v>
      </c>
      <c r="F126" s="152">
        <v>0</v>
      </c>
      <c r="G126" s="99">
        <v>10</v>
      </c>
      <c r="H126" s="167">
        <f t="shared" si="24"/>
        <v>0</v>
      </c>
      <c r="I126" s="163">
        <f t="shared" si="21"/>
        <v>0</v>
      </c>
      <c r="J126" s="163">
        <f t="shared" si="22"/>
        <v>0</v>
      </c>
    </row>
    <row r="127" spans="1:14" s="87" customFormat="1" x14ac:dyDescent="0.25">
      <c r="A127" s="97" t="s">
        <v>614</v>
      </c>
      <c r="B127" s="118" t="s">
        <v>233</v>
      </c>
      <c r="C127" s="98" t="s">
        <v>234</v>
      </c>
      <c r="D127" s="99" t="s">
        <v>13</v>
      </c>
      <c r="E127" s="99">
        <v>21</v>
      </c>
      <c r="F127" s="152">
        <v>0</v>
      </c>
      <c r="G127" s="99">
        <v>10</v>
      </c>
      <c r="H127" s="167">
        <f t="shared" si="24"/>
        <v>0</v>
      </c>
      <c r="I127" s="163">
        <f t="shared" si="21"/>
        <v>0</v>
      </c>
      <c r="J127" s="163">
        <f t="shared" si="22"/>
        <v>0</v>
      </c>
    </row>
    <row r="128" spans="1:14" s="87" customFormat="1" x14ac:dyDescent="0.25">
      <c r="A128" s="97" t="s">
        <v>615</v>
      </c>
      <c r="B128" s="118" t="s">
        <v>235</v>
      </c>
      <c r="C128" s="98" t="s">
        <v>236</v>
      </c>
      <c r="D128" s="99" t="s">
        <v>13</v>
      </c>
      <c r="E128" s="99">
        <v>21</v>
      </c>
      <c r="F128" s="152">
        <v>0</v>
      </c>
      <c r="G128" s="99">
        <v>1</v>
      </c>
      <c r="H128" s="167">
        <f t="shared" si="24"/>
        <v>0</v>
      </c>
      <c r="I128" s="163">
        <f t="shared" si="21"/>
        <v>0</v>
      </c>
      <c r="J128" s="163">
        <f t="shared" si="22"/>
        <v>0</v>
      </c>
    </row>
    <row r="129" spans="1:10" s="87" customFormat="1" x14ac:dyDescent="0.25">
      <c r="A129" s="97">
        <v>8.1999999999999993</v>
      </c>
      <c r="B129" s="118" t="s">
        <v>219</v>
      </c>
      <c r="C129" s="98" t="s">
        <v>220</v>
      </c>
      <c r="D129" s="99" t="s">
        <v>13</v>
      </c>
      <c r="E129" s="99">
        <v>14</v>
      </c>
      <c r="F129" s="152">
        <v>0</v>
      </c>
      <c r="G129" s="99">
        <v>1</v>
      </c>
      <c r="H129" s="167">
        <f t="shared" si="24"/>
        <v>0</v>
      </c>
      <c r="I129" s="163">
        <f t="shared" si="21"/>
        <v>0</v>
      </c>
      <c r="J129" s="163">
        <f t="shared" si="22"/>
        <v>0</v>
      </c>
    </row>
    <row r="130" spans="1:10" s="87" customFormat="1" x14ac:dyDescent="0.25">
      <c r="A130" s="97" t="s">
        <v>616</v>
      </c>
      <c r="B130" s="118" t="s">
        <v>221</v>
      </c>
      <c r="C130" s="98" t="s">
        <v>222</v>
      </c>
      <c r="D130" s="99">
        <v>36</v>
      </c>
      <c r="E130" s="99" t="s">
        <v>17</v>
      </c>
      <c r="F130" s="152">
        <v>0</v>
      </c>
      <c r="G130" s="99">
        <v>1</v>
      </c>
      <c r="H130" s="175">
        <f>$H$3</f>
        <v>0</v>
      </c>
      <c r="I130" s="163">
        <f t="shared" si="21"/>
        <v>0</v>
      </c>
      <c r="J130" s="163">
        <f t="shared" si="22"/>
        <v>0</v>
      </c>
    </row>
    <row r="131" spans="1:10" s="87" customFormat="1" x14ac:dyDescent="0.25">
      <c r="A131" s="97" t="s">
        <v>617</v>
      </c>
      <c r="B131" s="118" t="s">
        <v>345</v>
      </c>
      <c r="C131" s="98" t="s">
        <v>346</v>
      </c>
      <c r="D131" s="99" t="s">
        <v>13</v>
      </c>
      <c r="E131" s="99">
        <v>21</v>
      </c>
      <c r="F131" s="152">
        <v>200</v>
      </c>
      <c r="G131" s="99">
        <v>1</v>
      </c>
      <c r="H131" s="167">
        <f>$H$2</f>
        <v>0</v>
      </c>
      <c r="I131" s="163">
        <f t="shared" si="21"/>
        <v>200</v>
      </c>
      <c r="J131" s="163">
        <f t="shared" si="22"/>
        <v>200</v>
      </c>
    </row>
    <row r="132" spans="1:10" s="87" customFormat="1" x14ac:dyDescent="0.25">
      <c r="A132" s="97" t="s">
        <v>618</v>
      </c>
      <c r="B132" s="118" t="s">
        <v>348</v>
      </c>
      <c r="C132" s="98" t="s">
        <v>349</v>
      </c>
      <c r="D132" s="99">
        <v>36</v>
      </c>
      <c r="E132" s="99" t="s">
        <v>17</v>
      </c>
      <c r="F132" s="152">
        <v>114</v>
      </c>
      <c r="G132" s="99">
        <v>1</v>
      </c>
      <c r="H132" s="175">
        <f>$H$3</f>
        <v>0</v>
      </c>
      <c r="I132" s="163">
        <f t="shared" si="21"/>
        <v>114</v>
      </c>
      <c r="J132" s="163">
        <f t="shared" si="22"/>
        <v>114</v>
      </c>
    </row>
    <row r="133" spans="1:10" s="87" customFormat="1" x14ac:dyDescent="0.25">
      <c r="A133" s="97" t="s">
        <v>619</v>
      </c>
      <c r="B133" s="118" t="s">
        <v>37</v>
      </c>
      <c r="C133" s="98" t="s">
        <v>38</v>
      </c>
      <c r="D133" s="99" t="s">
        <v>13</v>
      </c>
      <c r="E133" s="99">
        <v>14</v>
      </c>
      <c r="F133" s="152">
        <v>0</v>
      </c>
      <c r="G133" s="99">
        <v>1</v>
      </c>
      <c r="H133" s="167">
        <f t="shared" ref="H133:H138" si="25">$H$2</f>
        <v>0</v>
      </c>
      <c r="I133" s="163">
        <f t="shared" si="21"/>
        <v>0</v>
      </c>
      <c r="J133" s="163">
        <f t="shared" si="22"/>
        <v>0</v>
      </c>
    </row>
    <row r="134" spans="1:10" s="87" customFormat="1" x14ac:dyDescent="0.25">
      <c r="A134" s="97" t="s">
        <v>620</v>
      </c>
      <c r="B134" s="118" t="s">
        <v>41</v>
      </c>
      <c r="C134" s="98" t="s">
        <v>42</v>
      </c>
      <c r="D134" s="99" t="s">
        <v>13</v>
      </c>
      <c r="E134" s="99">
        <v>21</v>
      </c>
      <c r="F134" s="152">
        <v>0</v>
      </c>
      <c r="G134" s="99">
        <v>1</v>
      </c>
      <c r="H134" s="167">
        <f t="shared" si="25"/>
        <v>0</v>
      </c>
      <c r="I134" s="163">
        <f t="shared" si="21"/>
        <v>0</v>
      </c>
      <c r="J134" s="163">
        <f t="shared" si="22"/>
        <v>0</v>
      </c>
    </row>
    <row r="135" spans="1:10" s="87" customFormat="1" x14ac:dyDescent="0.25">
      <c r="A135" s="97" t="s">
        <v>621</v>
      </c>
      <c r="B135" s="118" t="s">
        <v>35</v>
      </c>
      <c r="C135" s="98" t="s">
        <v>36</v>
      </c>
      <c r="D135" s="99" t="s">
        <v>13</v>
      </c>
      <c r="E135" s="99">
        <v>14</v>
      </c>
      <c r="F135" s="152">
        <v>0</v>
      </c>
      <c r="G135" s="99">
        <v>1</v>
      </c>
      <c r="H135" s="167">
        <f t="shared" si="25"/>
        <v>0</v>
      </c>
      <c r="I135" s="163">
        <f t="shared" si="21"/>
        <v>0</v>
      </c>
      <c r="J135" s="163">
        <f t="shared" si="22"/>
        <v>0</v>
      </c>
    </row>
    <row r="136" spans="1:10" s="87" customFormat="1" x14ac:dyDescent="0.25">
      <c r="A136" s="97" t="s">
        <v>622</v>
      </c>
      <c r="B136" s="118" t="s">
        <v>39</v>
      </c>
      <c r="C136" s="98" t="s">
        <v>40</v>
      </c>
      <c r="D136" s="99" t="s">
        <v>13</v>
      </c>
      <c r="E136" s="99">
        <v>14</v>
      </c>
      <c r="F136" s="152">
        <v>0</v>
      </c>
      <c r="G136" s="99">
        <v>1</v>
      </c>
      <c r="H136" s="167">
        <f t="shared" si="25"/>
        <v>0</v>
      </c>
      <c r="I136" s="163">
        <f t="shared" si="21"/>
        <v>0</v>
      </c>
      <c r="J136" s="163">
        <f t="shared" si="22"/>
        <v>0</v>
      </c>
    </row>
    <row r="137" spans="1:10" s="87" customFormat="1" x14ac:dyDescent="0.25">
      <c r="A137" s="97" t="s">
        <v>623</v>
      </c>
      <c r="B137" s="118" t="s">
        <v>223</v>
      </c>
      <c r="C137" s="98" t="s">
        <v>224</v>
      </c>
      <c r="D137" s="99" t="s">
        <v>13</v>
      </c>
      <c r="E137" s="99">
        <v>14</v>
      </c>
      <c r="F137" s="152">
        <v>0</v>
      </c>
      <c r="G137" s="99">
        <v>1</v>
      </c>
      <c r="H137" s="167">
        <f t="shared" si="25"/>
        <v>0</v>
      </c>
      <c r="I137" s="163">
        <f t="shared" si="21"/>
        <v>0</v>
      </c>
      <c r="J137" s="163">
        <f t="shared" si="22"/>
        <v>0</v>
      </c>
    </row>
    <row r="138" spans="1:10" s="87" customFormat="1" x14ac:dyDescent="0.25">
      <c r="A138" s="97" t="s">
        <v>624</v>
      </c>
      <c r="B138" s="118" t="s">
        <v>356</v>
      </c>
      <c r="C138" s="98" t="s">
        <v>357</v>
      </c>
      <c r="D138" s="99" t="s">
        <v>13</v>
      </c>
      <c r="E138" s="99">
        <v>21</v>
      </c>
      <c r="F138" s="152">
        <v>0</v>
      </c>
      <c r="G138" s="99">
        <v>1</v>
      </c>
      <c r="H138" s="167">
        <f t="shared" si="25"/>
        <v>0</v>
      </c>
      <c r="I138" s="163">
        <f t="shared" si="21"/>
        <v>0</v>
      </c>
      <c r="J138" s="163">
        <f t="shared" si="22"/>
        <v>0</v>
      </c>
    </row>
    <row r="139" spans="1:10" s="87" customFormat="1" x14ac:dyDescent="0.25">
      <c r="A139" s="97" t="s">
        <v>625</v>
      </c>
      <c r="B139" s="118" t="s">
        <v>359</v>
      </c>
      <c r="C139" s="98" t="s">
        <v>360</v>
      </c>
      <c r="D139" s="99">
        <v>36</v>
      </c>
      <c r="E139" s="99" t="s">
        <v>17</v>
      </c>
      <c r="F139" s="152">
        <v>4500</v>
      </c>
      <c r="G139" s="99">
        <v>1</v>
      </c>
      <c r="H139" s="175">
        <f>$H$3</f>
        <v>0</v>
      </c>
      <c r="I139" s="163">
        <f t="shared" si="21"/>
        <v>4500</v>
      </c>
      <c r="J139" s="163">
        <f t="shared" si="22"/>
        <v>4500</v>
      </c>
    </row>
    <row r="140" spans="1:10" s="87" customFormat="1" x14ac:dyDescent="0.25">
      <c r="A140" s="97" t="s">
        <v>626</v>
      </c>
      <c r="B140" s="118" t="s">
        <v>362</v>
      </c>
      <c r="C140" s="98" t="s">
        <v>363</v>
      </c>
      <c r="D140" s="99" t="s">
        <v>13</v>
      </c>
      <c r="E140" s="99">
        <v>14</v>
      </c>
      <c r="F140" s="152">
        <v>0</v>
      </c>
      <c r="G140" s="99">
        <v>1</v>
      </c>
      <c r="H140" s="167">
        <f t="shared" ref="H140:H141" si="26">$H$2</f>
        <v>0</v>
      </c>
      <c r="I140" s="163">
        <f t="shared" si="21"/>
        <v>0</v>
      </c>
      <c r="J140" s="163">
        <f t="shared" si="22"/>
        <v>0</v>
      </c>
    </row>
    <row r="141" spans="1:10" s="87" customFormat="1" x14ac:dyDescent="0.25">
      <c r="A141" s="97">
        <v>8.3000000000000007</v>
      </c>
      <c r="B141" s="118" t="s">
        <v>14</v>
      </c>
      <c r="C141" s="98" t="s">
        <v>15</v>
      </c>
      <c r="D141" s="99" t="s">
        <v>13</v>
      </c>
      <c r="E141" s="99">
        <v>14</v>
      </c>
      <c r="F141" s="152">
        <v>7596.2</v>
      </c>
      <c r="G141" s="99">
        <v>1</v>
      </c>
      <c r="H141" s="167">
        <f t="shared" si="26"/>
        <v>0</v>
      </c>
      <c r="I141" s="163">
        <f t="shared" si="21"/>
        <v>7596.2</v>
      </c>
      <c r="J141" s="163">
        <f t="shared" si="22"/>
        <v>7596.2</v>
      </c>
    </row>
    <row r="142" spans="1:10" s="87" customFormat="1" x14ac:dyDescent="0.25">
      <c r="A142" s="97" t="s">
        <v>627</v>
      </c>
      <c r="B142" s="118" t="s">
        <v>16</v>
      </c>
      <c r="C142" s="98" t="s">
        <v>225</v>
      </c>
      <c r="D142" s="99">
        <v>36</v>
      </c>
      <c r="E142" s="99" t="s">
        <v>17</v>
      </c>
      <c r="F142" s="152">
        <v>15750</v>
      </c>
      <c r="G142" s="99">
        <v>1</v>
      </c>
      <c r="H142" s="175">
        <f>$H$3</f>
        <v>0</v>
      </c>
      <c r="I142" s="163">
        <f t="shared" si="21"/>
        <v>15750</v>
      </c>
      <c r="J142" s="163">
        <f t="shared" si="22"/>
        <v>15750</v>
      </c>
    </row>
    <row r="143" spans="1:10" s="87" customFormat="1" x14ac:dyDescent="0.25">
      <c r="A143" s="97" t="s">
        <v>628</v>
      </c>
      <c r="B143" s="118" t="s">
        <v>520</v>
      </c>
      <c r="C143" s="98" t="s">
        <v>521</v>
      </c>
      <c r="D143" s="99" t="s">
        <v>13</v>
      </c>
      <c r="E143" s="99">
        <v>14</v>
      </c>
      <c r="F143" s="152">
        <v>0</v>
      </c>
      <c r="G143" s="99">
        <v>1</v>
      </c>
      <c r="H143" s="167">
        <f t="shared" ref="H143:H158" si="27">$H$2</f>
        <v>0</v>
      </c>
      <c r="I143" s="163">
        <f t="shared" si="21"/>
        <v>0</v>
      </c>
      <c r="J143" s="163">
        <f t="shared" si="22"/>
        <v>0</v>
      </c>
    </row>
    <row r="144" spans="1:10" s="87" customFormat="1" x14ac:dyDescent="0.25">
      <c r="A144" s="97" t="s">
        <v>629</v>
      </c>
      <c r="B144" s="118" t="s">
        <v>18</v>
      </c>
      <c r="C144" s="98" t="s">
        <v>19</v>
      </c>
      <c r="D144" s="99" t="s">
        <v>13</v>
      </c>
      <c r="E144" s="99">
        <v>14</v>
      </c>
      <c r="F144" s="152">
        <v>0</v>
      </c>
      <c r="G144" s="99">
        <v>3</v>
      </c>
      <c r="H144" s="167">
        <f t="shared" si="27"/>
        <v>0</v>
      </c>
      <c r="I144" s="163">
        <f t="shared" si="21"/>
        <v>0</v>
      </c>
      <c r="J144" s="163">
        <f t="shared" si="22"/>
        <v>0</v>
      </c>
    </row>
    <row r="145" spans="1:10" s="87" customFormat="1" x14ac:dyDescent="0.25">
      <c r="A145" s="97" t="s">
        <v>630</v>
      </c>
      <c r="B145" s="118" t="s">
        <v>20</v>
      </c>
      <c r="C145" s="98" t="s">
        <v>21</v>
      </c>
      <c r="D145" s="99" t="s">
        <v>13</v>
      </c>
      <c r="E145" s="99">
        <v>14</v>
      </c>
      <c r="F145" s="152">
        <v>7596.2</v>
      </c>
      <c r="G145" s="99">
        <v>1</v>
      </c>
      <c r="H145" s="167">
        <f t="shared" si="27"/>
        <v>0</v>
      </c>
      <c r="I145" s="163">
        <f t="shared" si="21"/>
        <v>7596.2</v>
      </c>
      <c r="J145" s="163">
        <f t="shared" si="22"/>
        <v>7596.2</v>
      </c>
    </row>
    <row r="146" spans="1:10" s="87" customFormat="1" x14ac:dyDescent="0.25">
      <c r="A146" s="97" t="s">
        <v>631</v>
      </c>
      <c r="B146" s="118" t="s">
        <v>275</v>
      </c>
      <c r="C146" s="98" t="s">
        <v>276</v>
      </c>
      <c r="D146" s="99" t="s">
        <v>13</v>
      </c>
      <c r="E146" s="99">
        <v>14</v>
      </c>
      <c r="F146" s="152">
        <v>0</v>
      </c>
      <c r="G146" s="99">
        <v>1</v>
      </c>
      <c r="H146" s="167">
        <f t="shared" si="27"/>
        <v>0</v>
      </c>
      <c r="I146" s="163">
        <f t="shared" si="21"/>
        <v>0</v>
      </c>
      <c r="J146" s="163">
        <f t="shared" si="22"/>
        <v>0</v>
      </c>
    </row>
    <row r="147" spans="1:10" s="87" customFormat="1" x14ac:dyDescent="0.25">
      <c r="A147" s="97" t="s">
        <v>632</v>
      </c>
      <c r="B147" s="118" t="s">
        <v>373</v>
      </c>
      <c r="C147" s="98" t="s">
        <v>374</v>
      </c>
      <c r="D147" s="99" t="s">
        <v>13</v>
      </c>
      <c r="E147" s="99">
        <v>14</v>
      </c>
      <c r="F147" s="152">
        <v>0</v>
      </c>
      <c r="G147" s="99">
        <v>1</v>
      </c>
      <c r="H147" s="167">
        <f t="shared" si="27"/>
        <v>0</v>
      </c>
      <c r="I147" s="163">
        <f t="shared" si="21"/>
        <v>0</v>
      </c>
      <c r="J147" s="163">
        <f t="shared" si="22"/>
        <v>0</v>
      </c>
    </row>
    <row r="148" spans="1:10" s="87" customFormat="1" x14ac:dyDescent="0.25">
      <c r="A148" s="97" t="s">
        <v>633</v>
      </c>
      <c r="B148" s="118" t="s">
        <v>22</v>
      </c>
      <c r="C148" s="98" t="s">
        <v>23</v>
      </c>
      <c r="D148" s="99" t="s">
        <v>13</v>
      </c>
      <c r="E148" s="99">
        <v>14</v>
      </c>
      <c r="F148" s="152">
        <v>15196.2</v>
      </c>
      <c r="G148" s="99">
        <v>1</v>
      </c>
      <c r="H148" s="167">
        <f t="shared" si="27"/>
        <v>0</v>
      </c>
      <c r="I148" s="163">
        <f t="shared" si="21"/>
        <v>15196.2</v>
      </c>
      <c r="J148" s="163">
        <f t="shared" si="22"/>
        <v>15196.2</v>
      </c>
    </row>
    <row r="149" spans="1:10" s="87" customFormat="1" x14ac:dyDescent="0.25">
      <c r="A149" s="97" t="s">
        <v>634</v>
      </c>
      <c r="B149" s="118" t="s">
        <v>24</v>
      </c>
      <c r="C149" s="98" t="s">
        <v>25</v>
      </c>
      <c r="D149" s="99" t="s">
        <v>13</v>
      </c>
      <c r="E149" s="99">
        <v>14</v>
      </c>
      <c r="F149" s="152">
        <v>15196.2</v>
      </c>
      <c r="G149" s="99">
        <v>1</v>
      </c>
      <c r="H149" s="167">
        <f t="shared" si="27"/>
        <v>0</v>
      </c>
      <c r="I149" s="163">
        <f t="shared" si="21"/>
        <v>15196.2</v>
      </c>
      <c r="J149" s="163">
        <f t="shared" si="22"/>
        <v>15196.2</v>
      </c>
    </row>
    <row r="150" spans="1:10" s="87" customFormat="1" x14ac:dyDescent="0.25">
      <c r="A150" s="97" t="s">
        <v>635</v>
      </c>
      <c r="B150" s="118" t="s">
        <v>26</v>
      </c>
      <c r="C150" s="98" t="s">
        <v>27</v>
      </c>
      <c r="D150" s="99" t="s">
        <v>13</v>
      </c>
      <c r="E150" s="99">
        <v>14</v>
      </c>
      <c r="F150" s="152">
        <v>7596.2</v>
      </c>
      <c r="G150" s="99">
        <v>1</v>
      </c>
      <c r="H150" s="167">
        <f t="shared" si="27"/>
        <v>0</v>
      </c>
      <c r="I150" s="163">
        <f t="shared" si="21"/>
        <v>7596.2</v>
      </c>
      <c r="J150" s="163">
        <f t="shared" si="22"/>
        <v>7596.2</v>
      </c>
    </row>
    <row r="151" spans="1:10" s="87" customFormat="1" x14ac:dyDescent="0.25">
      <c r="A151" s="97" t="s">
        <v>636</v>
      </c>
      <c r="B151" s="118" t="s">
        <v>26</v>
      </c>
      <c r="C151" s="98" t="s">
        <v>27</v>
      </c>
      <c r="D151" s="99" t="s">
        <v>13</v>
      </c>
      <c r="E151" s="99">
        <v>14</v>
      </c>
      <c r="F151" s="152">
        <v>7596.2</v>
      </c>
      <c r="G151" s="99">
        <v>1</v>
      </c>
      <c r="H151" s="167">
        <f t="shared" si="27"/>
        <v>0</v>
      </c>
      <c r="I151" s="163">
        <f t="shared" si="21"/>
        <v>7596.2</v>
      </c>
      <c r="J151" s="163">
        <f t="shared" si="22"/>
        <v>7596.2</v>
      </c>
    </row>
    <row r="152" spans="1:10" s="87" customFormat="1" x14ac:dyDescent="0.25">
      <c r="A152" s="97" t="s">
        <v>637</v>
      </c>
      <c r="B152" s="118" t="s">
        <v>26</v>
      </c>
      <c r="C152" s="98" t="s">
        <v>27</v>
      </c>
      <c r="D152" s="99" t="s">
        <v>13</v>
      </c>
      <c r="E152" s="99">
        <v>14</v>
      </c>
      <c r="F152" s="152">
        <v>7596.2</v>
      </c>
      <c r="G152" s="99">
        <v>1</v>
      </c>
      <c r="H152" s="167">
        <f t="shared" si="27"/>
        <v>0</v>
      </c>
      <c r="I152" s="163">
        <f t="shared" si="21"/>
        <v>7596.2</v>
      </c>
      <c r="J152" s="163">
        <f t="shared" si="22"/>
        <v>7596.2</v>
      </c>
    </row>
    <row r="153" spans="1:10" s="87" customFormat="1" x14ac:dyDescent="0.25">
      <c r="A153" s="97" t="s">
        <v>638</v>
      </c>
      <c r="B153" s="118" t="s">
        <v>26</v>
      </c>
      <c r="C153" s="98" t="s">
        <v>27</v>
      </c>
      <c r="D153" s="99" t="s">
        <v>13</v>
      </c>
      <c r="E153" s="99">
        <v>14</v>
      </c>
      <c r="F153" s="152">
        <v>7596.2</v>
      </c>
      <c r="G153" s="99">
        <v>1</v>
      </c>
      <c r="H153" s="167">
        <f t="shared" si="27"/>
        <v>0</v>
      </c>
      <c r="I153" s="163">
        <f t="shared" ref="I153" si="28">ROUND(F153-(F153*H153),2)</f>
        <v>7596.2</v>
      </c>
      <c r="J153" s="163">
        <f t="shared" ref="J153" si="29">ROUND((I153*G153),2)</f>
        <v>7596.2</v>
      </c>
    </row>
    <row r="154" spans="1:10" s="87" customFormat="1" x14ac:dyDescent="0.25">
      <c r="A154" s="97" t="s">
        <v>639</v>
      </c>
      <c r="B154" s="118" t="s">
        <v>26</v>
      </c>
      <c r="C154" s="98" t="s">
        <v>27</v>
      </c>
      <c r="D154" s="99" t="s">
        <v>13</v>
      </c>
      <c r="E154" s="99">
        <v>14</v>
      </c>
      <c r="F154" s="152">
        <v>7596.2</v>
      </c>
      <c r="G154" s="99">
        <v>1</v>
      </c>
      <c r="H154" s="167">
        <f t="shared" si="27"/>
        <v>0</v>
      </c>
      <c r="I154" s="163">
        <f t="shared" si="21"/>
        <v>7596.2</v>
      </c>
      <c r="J154" s="163">
        <f t="shared" si="22"/>
        <v>7596.2</v>
      </c>
    </row>
    <row r="155" spans="1:10" s="87" customFormat="1" x14ac:dyDescent="0.25">
      <c r="A155" s="97" t="s">
        <v>640</v>
      </c>
      <c r="B155" s="118" t="s">
        <v>28</v>
      </c>
      <c r="C155" s="98" t="s">
        <v>29</v>
      </c>
      <c r="D155" s="99" t="s">
        <v>13</v>
      </c>
      <c r="E155" s="99">
        <v>14</v>
      </c>
      <c r="F155" s="152">
        <v>4556.2</v>
      </c>
      <c r="G155" s="99">
        <v>1</v>
      </c>
      <c r="H155" s="167">
        <f t="shared" si="27"/>
        <v>0</v>
      </c>
      <c r="I155" s="163">
        <f t="shared" si="21"/>
        <v>4556.2</v>
      </c>
      <c r="J155" s="163">
        <f t="shared" si="22"/>
        <v>4556.2</v>
      </c>
    </row>
    <row r="156" spans="1:10" s="87" customFormat="1" x14ac:dyDescent="0.25">
      <c r="A156" s="97" t="s">
        <v>641</v>
      </c>
      <c r="B156" s="118" t="s">
        <v>30</v>
      </c>
      <c r="C156" s="98" t="s">
        <v>31</v>
      </c>
      <c r="D156" s="99" t="s">
        <v>13</v>
      </c>
      <c r="E156" s="99">
        <v>14</v>
      </c>
      <c r="F156" s="152">
        <v>0</v>
      </c>
      <c r="G156" s="99">
        <v>6</v>
      </c>
      <c r="H156" s="167">
        <f t="shared" si="27"/>
        <v>0</v>
      </c>
      <c r="I156" s="163">
        <f t="shared" si="21"/>
        <v>0</v>
      </c>
      <c r="J156" s="163">
        <f t="shared" si="22"/>
        <v>0</v>
      </c>
    </row>
    <row r="157" spans="1:10" s="87" customFormat="1" x14ac:dyDescent="0.25">
      <c r="A157" s="97" t="s">
        <v>642</v>
      </c>
      <c r="B157" s="118" t="s">
        <v>32</v>
      </c>
      <c r="C157" s="98" t="s">
        <v>29</v>
      </c>
      <c r="D157" s="99" t="s">
        <v>13</v>
      </c>
      <c r="E157" s="99">
        <v>14</v>
      </c>
      <c r="F157" s="152">
        <v>4556.2</v>
      </c>
      <c r="G157" s="99">
        <v>1</v>
      </c>
      <c r="H157" s="167">
        <f t="shared" si="27"/>
        <v>0</v>
      </c>
      <c r="I157" s="163">
        <f t="shared" si="21"/>
        <v>4556.2</v>
      </c>
      <c r="J157" s="163">
        <f t="shared" si="22"/>
        <v>4556.2</v>
      </c>
    </row>
    <row r="158" spans="1:10" s="87" customFormat="1" x14ac:dyDescent="0.25">
      <c r="A158" s="97">
        <v>8.4</v>
      </c>
      <c r="B158" s="118" t="s">
        <v>535</v>
      </c>
      <c r="C158" s="98" t="s">
        <v>536</v>
      </c>
      <c r="D158" s="99" t="s">
        <v>13</v>
      </c>
      <c r="E158" s="99">
        <v>35</v>
      </c>
      <c r="F158" s="152">
        <v>13530</v>
      </c>
      <c r="G158" s="99">
        <v>1</v>
      </c>
      <c r="H158" s="167">
        <f t="shared" si="27"/>
        <v>0</v>
      </c>
      <c r="I158" s="163">
        <f t="shared" si="21"/>
        <v>13530</v>
      </c>
      <c r="J158" s="163">
        <f t="shared" si="22"/>
        <v>13530</v>
      </c>
    </row>
    <row r="159" spans="1:10" s="87" customFormat="1" x14ac:dyDescent="0.25">
      <c r="A159" s="97" t="s">
        <v>643</v>
      </c>
      <c r="B159" s="118" t="s">
        <v>538</v>
      </c>
      <c r="C159" s="98" t="s">
        <v>539</v>
      </c>
      <c r="D159" s="99">
        <v>36</v>
      </c>
      <c r="E159" s="99" t="s">
        <v>17</v>
      </c>
      <c r="F159" s="152">
        <v>0</v>
      </c>
      <c r="G159" s="99">
        <v>1</v>
      </c>
      <c r="H159" s="175">
        <f>$H$3</f>
        <v>0</v>
      </c>
      <c r="I159" s="163">
        <f t="shared" si="21"/>
        <v>0</v>
      </c>
      <c r="J159" s="163">
        <f t="shared" si="22"/>
        <v>0</v>
      </c>
    </row>
    <row r="160" spans="1:10" s="87" customFormat="1" x14ac:dyDescent="0.25">
      <c r="A160" s="97" t="s">
        <v>644</v>
      </c>
      <c r="B160" s="118" t="s">
        <v>541</v>
      </c>
      <c r="C160" s="98" t="s">
        <v>542</v>
      </c>
      <c r="D160" s="99" t="s">
        <v>13</v>
      </c>
      <c r="E160" s="99">
        <v>14</v>
      </c>
      <c r="F160" s="152">
        <v>0</v>
      </c>
      <c r="G160" s="99">
        <v>10</v>
      </c>
      <c r="H160" s="167">
        <f t="shared" ref="H160:H163" si="30">$H$2</f>
        <v>0</v>
      </c>
      <c r="I160" s="163">
        <f t="shared" si="21"/>
        <v>0</v>
      </c>
      <c r="J160" s="163">
        <f t="shared" si="22"/>
        <v>0</v>
      </c>
    </row>
    <row r="161" spans="1:14" s="87" customFormat="1" x14ac:dyDescent="0.25">
      <c r="A161" s="97" t="s">
        <v>645</v>
      </c>
      <c r="B161" s="118" t="s">
        <v>226</v>
      </c>
      <c r="C161" s="98" t="s">
        <v>227</v>
      </c>
      <c r="D161" s="99" t="s">
        <v>13</v>
      </c>
      <c r="E161" s="99">
        <v>14</v>
      </c>
      <c r="F161" s="152">
        <v>0</v>
      </c>
      <c r="G161" s="99">
        <v>10</v>
      </c>
      <c r="H161" s="167">
        <f t="shared" si="30"/>
        <v>0</v>
      </c>
      <c r="I161" s="163">
        <f t="shared" si="21"/>
        <v>0</v>
      </c>
      <c r="J161" s="163">
        <f t="shared" si="22"/>
        <v>0</v>
      </c>
    </row>
    <row r="162" spans="1:14" s="87" customFormat="1" x14ac:dyDescent="0.25">
      <c r="A162" s="97" t="s">
        <v>646</v>
      </c>
      <c r="B162" s="118" t="s">
        <v>33</v>
      </c>
      <c r="C162" s="98" t="s">
        <v>34</v>
      </c>
      <c r="D162" s="99" t="s">
        <v>13</v>
      </c>
      <c r="E162" s="99">
        <v>14</v>
      </c>
      <c r="F162" s="152">
        <v>0</v>
      </c>
      <c r="G162" s="99">
        <v>10</v>
      </c>
      <c r="H162" s="167">
        <f t="shared" si="30"/>
        <v>0</v>
      </c>
      <c r="I162" s="163">
        <f t="shared" si="21"/>
        <v>0</v>
      </c>
      <c r="J162" s="163">
        <f t="shared" si="22"/>
        <v>0</v>
      </c>
    </row>
    <row r="163" spans="1:14" s="87" customFormat="1" x14ac:dyDescent="0.25">
      <c r="A163" s="97" t="s">
        <v>647</v>
      </c>
      <c r="B163" s="118" t="s">
        <v>546</v>
      </c>
      <c r="C163" s="98" t="s">
        <v>547</v>
      </c>
      <c r="D163" s="99" t="s">
        <v>13</v>
      </c>
      <c r="E163" s="99">
        <v>14</v>
      </c>
      <c r="F163" s="152">
        <v>0</v>
      </c>
      <c r="G163" s="99">
        <v>10</v>
      </c>
      <c r="H163" s="167">
        <f t="shared" si="30"/>
        <v>0</v>
      </c>
      <c r="I163" s="163">
        <f t="shared" si="21"/>
        <v>0</v>
      </c>
      <c r="J163" s="163">
        <f t="shared" si="22"/>
        <v>0</v>
      </c>
    </row>
    <row r="164" spans="1:14" s="87" customFormat="1" x14ac:dyDescent="0.25">
      <c r="A164" s="97" t="s">
        <v>648</v>
      </c>
      <c r="B164" s="118" t="s">
        <v>549</v>
      </c>
      <c r="C164" s="98" t="s">
        <v>550</v>
      </c>
      <c r="D164" s="99">
        <v>36</v>
      </c>
      <c r="E164" s="99" t="s">
        <v>17</v>
      </c>
      <c r="F164" s="152">
        <v>198</v>
      </c>
      <c r="G164" s="99">
        <v>10</v>
      </c>
      <c r="H164" s="175">
        <f>$H$3</f>
        <v>0</v>
      </c>
      <c r="I164" s="163">
        <f t="shared" si="21"/>
        <v>198</v>
      </c>
      <c r="J164" s="163">
        <f t="shared" si="22"/>
        <v>1980</v>
      </c>
    </row>
    <row r="165" spans="1:14" customFormat="1" x14ac:dyDescent="0.25"/>
    <row r="166" spans="1:14" ht="15.75" thickBot="1" x14ac:dyDescent="0.3">
      <c r="A166" s="224"/>
      <c r="B166" s="313" t="s">
        <v>861</v>
      </c>
      <c r="C166" s="313"/>
      <c r="D166" s="224"/>
      <c r="E166" s="224"/>
      <c r="F166" s="224"/>
      <c r="G166" s="224"/>
      <c r="H166" s="225"/>
      <c r="I166" s="225"/>
      <c r="J166" s="225"/>
      <c r="K166" s="224"/>
      <c r="L166" s="224"/>
      <c r="M166" s="224"/>
      <c r="N166" s="224"/>
    </row>
    <row r="167" spans="1:14" s="87" customFormat="1" ht="15.75" thickTop="1" x14ac:dyDescent="0.25">
      <c r="A167" s="100">
        <v>9</v>
      </c>
      <c r="B167" s="137" t="s">
        <v>11</v>
      </c>
      <c r="C167" s="101" t="s">
        <v>12</v>
      </c>
      <c r="D167" s="102" t="s">
        <v>13</v>
      </c>
      <c r="E167" s="102" t="s">
        <v>17</v>
      </c>
      <c r="F167" s="153">
        <v>0</v>
      </c>
      <c r="G167" s="102">
        <v>1</v>
      </c>
      <c r="H167" s="167">
        <f t="shared" ref="H167:H168" si="31">$H$2</f>
        <v>0</v>
      </c>
      <c r="I167" s="163">
        <f t="shared" ref="I167:I218" si="32">ROUND(F167-(F167*H167),2)</f>
        <v>0</v>
      </c>
      <c r="J167" s="163">
        <f t="shared" ref="J167:J218" si="33">ROUND((I167*G167),2)</f>
        <v>0</v>
      </c>
    </row>
    <row r="168" spans="1:14" s="87" customFormat="1" x14ac:dyDescent="0.25">
      <c r="A168" s="100">
        <v>9.1</v>
      </c>
      <c r="B168" s="119" t="s">
        <v>320</v>
      </c>
      <c r="C168" s="101" t="s">
        <v>321</v>
      </c>
      <c r="D168" s="102" t="s">
        <v>13</v>
      </c>
      <c r="E168" s="102">
        <v>21</v>
      </c>
      <c r="F168" s="153">
        <v>0</v>
      </c>
      <c r="G168" s="102">
        <v>1</v>
      </c>
      <c r="H168" s="167">
        <f t="shared" si="31"/>
        <v>0</v>
      </c>
      <c r="I168" s="163">
        <f t="shared" si="32"/>
        <v>0</v>
      </c>
      <c r="J168" s="163">
        <f t="shared" si="33"/>
        <v>0</v>
      </c>
    </row>
    <row r="169" spans="1:14" s="87" customFormat="1" x14ac:dyDescent="0.25">
      <c r="A169" s="100" t="s">
        <v>649</v>
      </c>
      <c r="B169" s="119" t="s">
        <v>228</v>
      </c>
      <c r="C169" s="101" t="s">
        <v>229</v>
      </c>
      <c r="D169" s="102">
        <v>36</v>
      </c>
      <c r="E169" s="102" t="s">
        <v>17</v>
      </c>
      <c r="F169" s="153">
        <v>0</v>
      </c>
      <c r="G169" s="102">
        <v>1</v>
      </c>
      <c r="H169" s="175">
        <f>$H$3</f>
        <v>0</v>
      </c>
      <c r="I169" s="163">
        <f t="shared" si="32"/>
        <v>0</v>
      </c>
      <c r="J169" s="163">
        <f t="shared" si="33"/>
        <v>0</v>
      </c>
    </row>
    <row r="170" spans="1:14" s="87" customFormat="1" x14ac:dyDescent="0.25">
      <c r="A170" s="100" t="s">
        <v>650</v>
      </c>
      <c r="B170" s="119" t="s">
        <v>324</v>
      </c>
      <c r="C170" s="101" t="s">
        <v>325</v>
      </c>
      <c r="D170" s="102" t="s">
        <v>13</v>
      </c>
      <c r="E170" s="102">
        <v>14</v>
      </c>
      <c r="F170" s="153">
        <v>0</v>
      </c>
      <c r="G170" s="102">
        <v>1</v>
      </c>
      <c r="H170" s="167">
        <f t="shared" ref="H170:H172" si="34">$H$2</f>
        <v>0</v>
      </c>
      <c r="I170" s="163">
        <f t="shared" si="32"/>
        <v>0</v>
      </c>
      <c r="J170" s="163">
        <f t="shared" si="33"/>
        <v>0</v>
      </c>
    </row>
    <row r="171" spans="1:14" s="87" customFormat="1" x14ac:dyDescent="0.25">
      <c r="A171" s="100" t="s">
        <v>651</v>
      </c>
      <c r="B171" s="119" t="s">
        <v>50</v>
      </c>
      <c r="C171" s="101" t="s">
        <v>51</v>
      </c>
      <c r="D171" s="102" t="s">
        <v>13</v>
      </c>
      <c r="E171" s="102">
        <v>14</v>
      </c>
      <c r="F171" s="153">
        <v>0</v>
      </c>
      <c r="G171" s="102">
        <v>1</v>
      </c>
      <c r="H171" s="167">
        <f t="shared" si="34"/>
        <v>0</v>
      </c>
      <c r="I171" s="163">
        <f t="shared" si="32"/>
        <v>0</v>
      </c>
      <c r="J171" s="163">
        <f t="shared" si="33"/>
        <v>0</v>
      </c>
    </row>
    <row r="172" spans="1:14" s="87" customFormat="1" x14ac:dyDescent="0.25">
      <c r="A172" s="100" t="s">
        <v>652</v>
      </c>
      <c r="B172" s="119" t="s">
        <v>328</v>
      </c>
      <c r="C172" s="101" t="s">
        <v>329</v>
      </c>
      <c r="D172" s="102" t="s">
        <v>13</v>
      </c>
      <c r="E172" s="102">
        <v>21</v>
      </c>
      <c r="F172" s="153">
        <v>266</v>
      </c>
      <c r="G172" s="102">
        <v>10</v>
      </c>
      <c r="H172" s="167">
        <f t="shared" si="34"/>
        <v>0</v>
      </c>
      <c r="I172" s="163">
        <f t="shared" si="32"/>
        <v>266</v>
      </c>
      <c r="J172" s="163">
        <f t="shared" si="33"/>
        <v>2660</v>
      </c>
    </row>
    <row r="173" spans="1:14" s="87" customFormat="1" x14ac:dyDescent="0.25">
      <c r="A173" s="100" t="s">
        <v>653</v>
      </c>
      <c r="B173" s="119" t="s">
        <v>43</v>
      </c>
      <c r="C173" s="101" t="s">
        <v>44</v>
      </c>
      <c r="D173" s="102">
        <v>36</v>
      </c>
      <c r="E173" s="102" t="s">
        <v>17</v>
      </c>
      <c r="F173" s="153">
        <v>159</v>
      </c>
      <c r="G173" s="102">
        <v>10</v>
      </c>
      <c r="H173" s="175">
        <f>$H$3</f>
        <v>0</v>
      </c>
      <c r="I173" s="163">
        <f t="shared" si="32"/>
        <v>159</v>
      </c>
      <c r="J173" s="163">
        <f t="shared" si="33"/>
        <v>1590</v>
      </c>
    </row>
    <row r="174" spans="1:14" s="87" customFormat="1" x14ac:dyDescent="0.25">
      <c r="A174" s="100" t="s">
        <v>654</v>
      </c>
      <c r="B174" s="119" t="s">
        <v>332</v>
      </c>
      <c r="C174" s="101" t="s">
        <v>333</v>
      </c>
      <c r="D174" s="102" t="s">
        <v>13</v>
      </c>
      <c r="E174" s="102">
        <v>21</v>
      </c>
      <c r="F174" s="153">
        <v>0</v>
      </c>
      <c r="G174" s="102">
        <v>10</v>
      </c>
      <c r="H174" s="167">
        <f t="shared" ref="H174:H182" si="35">$H$2</f>
        <v>0</v>
      </c>
      <c r="I174" s="163">
        <f t="shared" si="32"/>
        <v>0</v>
      </c>
      <c r="J174" s="163">
        <f t="shared" si="33"/>
        <v>0</v>
      </c>
    </row>
    <row r="175" spans="1:14" s="87" customFormat="1" x14ac:dyDescent="0.25">
      <c r="A175" s="100" t="s">
        <v>655</v>
      </c>
      <c r="B175" s="119" t="s">
        <v>335</v>
      </c>
      <c r="C175" s="101" t="s">
        <v>336</v>
      </c>
      <c r="D175" s="102" t="s">
        <v>13</v>
      </c>
      <c r="E175" s="102">
        <v>21</v>
      </c>
      <c r="F175" s="153">
        <v>0</v>
      </c>
      <c r="G175" s="102">
        <v>1</v>
      </c>
      <c r="H175" s="167">
        <f t="shared" si="35"/>
        <v>0</v>
      </c>
      <c r="I175" s="163">
        <f t="shared" si="32"/>
        <v>0</v>
      </c>
      <c r="J175" s="163">
        <f t="shared" si="33"/>
        <v>0</v>
      </c>
    </row>
    <row r="176" spans="1:14" s="87" customFormat="1" x14ac:dyDescent="0.25">
      <c r="A176" s="100" t="s">
        <v>656</v>
      </c>
      <c r="B176" s="119" t="s">
        <v>48</v>
      </c>
      <c r="C176" s="101" t="s">
        <v>49</v>
      </c>
      <c r="D176" s="102" t="s">
        <v>13</v>
      </c>
      <c r="E176" s="102">
        <v>21</v>
      </c>
      <c r="F176" s="153">
        <v>0</v>
      </c>
      <c r="G176" s="102">
        <v>10</v>
      </c>
      <c r="H176" s="167">
        <f t="shared" si="35"/>
        <v>0</v>
      </c>
      <c r="I176" s="163">
        <f t="shared" si="32"/>
        <v>0</v>
      </c>
      <c r="J176" s="163">
        <f t="shared" si="33"/>
        <v>0</v>
      </c>
    </row>
    <row r="177" spans="1:10" s="87" customFormat="1" x14ac:dyDescent="0.25">
      <c r="A177" s="100" t="s">
        <v>657</v>
      </c>
      <c r="B177" s="119" t="s">
        <v>46</v>
      </c>
      <c r="C177" s="101" t="s">
        <v>47</v>
      </c>
      <c r="D177" s="102" t="s">
        <v>13</v>
      </c>
      <c r="E177" s="102">
        <v>14</v>
      </c>
      <c r="F177" s="153">
        <v>0</v>
      </c>
      <c r="G177" s="102">
        <v>10</v>
      </c>
      <c r="H177" s="167">
        <f t="shared" si="35"/>
        <v>0</v>
      </c>
      <c r="I177" s="163">
        <f t="shared" si="32"/>
        <v>0</v>
      </c>
      <c r="J177" s="163">
        <f t="shared" si="33"/>
        <v>0</v>
      </c>
    </row>
    <row r="178" spans="1:10" s="87" customFormat="1" x14ac:dyDescent="0.25">
      <c r="A178" s="100" t="s">
        <v>658</v>
      </c>
      <c r="B178" s="119" t="s">
        <v>45</v>
      </c>
      <c r="C178" s="101" t="s">
        <v>230</v>
      </c>
      <c r="D178" s="102" t="s">
        <v>13</v>
      </c>
      <c r="E178" s="102">
        <v>14</v>
      </c>
      <c r="F178" s="153">
        <v>0</v>
      </c>
      <c r="G178" s="102">
        <v>10</v>
      </c>
      <c r="H178" s="167">
        <f t="shared" si="35"/>
        <v>0</v>
      </c>
      <c r="I178" s="163">
        <f t="shared" si="32"/>
        <v>0</v>
      </c>
      <c r="J178" s="163">
        <f t="shared" si="33"/>
        <v>0</v>
      </c>
    </row>
    <row r="179" spans="1:10" s="87" customFormat="1" x14ac:dyDescent="0.25">
      <c r="A179" s="100" t="s">
        <v>659</v>
      </c>
      <c r="B179" s="119" t="s">
        <v>231</v>
      </c>
      <c r="C179" s="101" t="s">
        <v>232</v>
      </c>
      <c r="D179" s="102" t="s">
        <v>13</v>
      </c>
      <c r="E179" s="102">
        <v>14</v>
      </c>
      <c r="F179" s="153">
        <v>0</v>
      </c>
      <c r="G179" s="102">
        <v>10</v>
      </c>
      <c r="H179" s="167">
        <f t="shared" si="35"/>
        <v>0</v>
      </c>
      <c r="I179" s="163">
        <f t="shared" si="32"/>
        <v>0</v>
      </c>
      <c r="J179" s="163">
        <f t="shared" si="33"/>
        <v>0</v>
      </c>
    </row>
    <row r="180" spans="1:10" s="87" customFormat="1" x14ac:dyDescent="0.25">
      <c r="A180" s="100" t="s">
        <v>660</v>
      </c>
      <c r="B180" s="119" t="s">
        <v>233</v>
      </c>
      <c r="C180" s="101" t="s">
        <v>234</v>
      </c>
      <c r="D180" s="102" t="s">
        <v>13</v>
      </c>
      <c r="E180" s="102">
        <v>21</v>
      </c>
      <c r="F180" s="153">
        <v>0</v>
      </c>
      <c r="G180" s="102">
        <v>10</v>
      </c>
      <c r="H180" s="167">
        <f t="shared" si="35"/>
        <v>0</v>
      </c>
      <c r="I180" s="163">
        <f t="shared" si="32"/>
        <v>0</v>
      </c>
      <c r="J180" s="163">
        <f t="shared" si="33"/>
        <v>0</v>
      </c>
    </row>
    <row r="181" spans="1:10" s="87" customFormat="1" x14ac:dyDescent="0.25">
      <c r="A181" s="100" t="s">
        <v>661</v>
      </c>
      <c r="B181" s="119" t="s">
        <v>235</v>
      </c>
      <c r="C181" s="101" t="s">
        <v>236</v>
      </c>
      <c r="D181" s="102" t="s">
        <v>13</v>
      </c>
      <c r="E181" s="102">
        <v>21</v>
      </c>
      <c r="F181" s="153">
        <v>0</v>
      </c>
      <c r="G181" s="102">
        <v>1</v>
      </c>
      <c r="H181" s="167">
        <f t="shared" si="35"/>
        <v>0</v>
      </c>
      <c r="I181" s="163">
        <f t="shared" si="32"/>
        <v>0</v>
      </c>
      <c r="J181" s="163">
        <f t="shared" si="33"/>
        <v>0</v>
      </c>
    </row>
    <row r="182" spans="1:10" s="87" customFormat="1" x14ac:dyDescent="0.25">
      <c r="A182" s="100">
        <v>9.1999999999999993</v>
      </c>
      <c r="B182" s="119" t="s">
        <v>219</v>
      </c>
      <c r="C182" s="101" t="s">
        <v>220</v>
      </c>
      <c r="D182" s="102" t="s">
        <v>13</v>
      </c>
      <c r="E182" s="102">
        <v>14</v>
      </c>
      <c r="F182" s="153">
        <v>0</v>
      </c>
      <c r="G182" s="102">
        <v>1</v>
      </c>
      <c r="H182" s="167">
        <f t="shared" si="35"/>
        <v>0</v>
      </c>
      <c r="I182" s="163">
        <f t="shared" si="32"/>
        <v>0</v>
      </c>
      <c r="J182" s="163">
        <f t="shared" si="33"/>
        <v>0</v>
      </c>
    </row>
    <row r="183" spans="1:10" s="87" customFormat="1" ht="24" customHeight="1" x14ac:dyDescent="0.25">
      <c r="A183" s="100" t="s">
        <v>662</v>
      </c>
      <c r="B183" s="119" t="s">
        <v>221</v>
      </c>
      <c r="C183" s="101" t="s">
        <v>222</v>
      </c>
      <c r="D183" s="102">
        <v>36</v>
      </c>
      <c r="E183" s="102" t="s">
        <v>17</v>
      </c>
      <c r="F183" s="153">
        <v>0</v>
      </c>
      <c r="G183" s="102">
        <v>1</v>
      </c>
      <c r="H183" s="175">
        <f>$H$3</f>
        <v>0</v>
      </c>
      <c r="I183" s="163">
        <f t="shared" si="32"/>
        <v>0</v>
      </c>
      <c r="J183" s="163">
        <f t="shared" si="33"/>
        <v>0</v>
      </c>
    </row>
    <row r="184" spans="1:10" s="87" customFormat="1" x14ac:dyDescent="0.25">
      <c r="A184" s="100" t="s">
        <v>663</v>
      </c>
      <c r="B184" s="119" t="s">
        <v>345</v>
      </c>
      <c r="C184" s="101" t="s">
        <v>346</v>
      </c>
      <c r="D184" s="102" t="s">
        <v>13</v>
      </c>
      <c r="E184" s="102">
        <v>21</v>
      </c>
      <c r="F184" s="153">
        <v>200</v>
      </c>
      <c r="G184" s="102">
        <v>1</v>
      </c>
      <c r="H184" s="167">
        <f>$H$2</f>
        <v>0</v>
      </c>
      <c r="I184" s="163">
        <f t="shared" si="32"/>
        <v>200</v>
      </c>
      <c r="J184" s="163">
        <f t="shared" si="33"/>
        <v>200</v>
      </c>
    </row>
    <row r="185" spans="1:10" s="87" customFormat="1" ht="24" customHeight="1" x14ac:dyDescent="0.25">
      <c r="A185" s="100" t="s">
        <v>664</v>
      </c>
      <c r="B185" s="119" t="s">
        <v>348</v>
      </c>
      <c r="C185" s="101" t="s">
        <v>349</v>
      </c>
      <c r="D185" s="102">
        <v>36</v>
      </c>
      <c r="E185" s="102" t="s">
        <v>17</v>
      </c>
      <c r="F185" s="153">
        <v>114</v>
      </c>
      <c r="G185" s="102">
        <v>1</v>
      </c>
      <c r="H185" s="175">
        <f>$H$3</f>
        <v>0</v>
      </c>
      <c r="I185" s="163">
        <f t="shared" si="32"/>
        <v>114</v>
      </c>
      <c r="J185" s="163">
        <f t="shared" si="33"/>
        <v>114</v>
      </c>
    </row>
    <row r="186" spans="1:10" s="87" customFormat="1" x14ac:dyDescent="0.25">
      <c r="A186" s="100" t="s">
        <v>665</v>
      </c>
      <c r="B186" s="119" t="s">
        <v>37</v>
      </c>
      <c r="C186" s="101" t="s">
        <v>38</v>
      </c>
      <c r="D186" s="102" t="s">
        <v>13</v>
      </c>
      <c r="E186" s="102">
        <v>14</v>
      </c>
      <c r="F186" s="153">
        <v>0</v>
      </c>
      <c r="G186" s="102">
        <v>1</v>
      </c>
      <c r="H186" s="167">
        <f t="shared" ref="H186:H191" si="36">$H$2</f>
        <v>0</v>
      </c>
      <c r="I186" s="163">
        <f t="shared" si="32"/>
        <v>0</v>
      </c>
      <c r="J186" s="163">
        <f t="shared" si="33"/>
        <v>0</v>
      </c>
    </row>
    <row r="187" spans="1:10" s="87" customFormat="1" x14ac:dyDescent="0.25">
      <c r="A187" s="100" t="s">
        <v>666</v>
      </c>
      <c r="B187" s="119" t="s">
        <v>41</v>
      </c>
      <c r="C187" s="101" t="s">
        <v>42</v>
      </c>
      <c r="D187" s="102" t="s">
        <v>13</v>
      </c>
      <c r="E187" s="102">
        <v>21</v>
      </c>
      <c r="F187" s="153">
        <v>0</v>
      </c>
      <c r="G187" s="102">
        <v>1</v>
      </c>
      <c r="H187" s="167">
        <f t="shared" si="36"/>
        <v>0</v>
      </c>
      <c r="I187" s="163">
        <f t="shared" si="32"/>
        <v>0</v>
      </c>
      <c r="J187" s="163">
        <f t="shared" si="33"/>
        <v>0</v>
      </c>
    </row>
    <row r="188" spans="1:10" s="87" customFormat="1" x14ac:dyDescent="0.25">
      <c r="A188" s="100" t="s">
        <v>667</v>
      </c>
      <c r="B188" s="119" t="s">
        <v>35</v>
      </c>
      <c r="C188" s="101" t="s">
        <v>36</v>
      </c>
      <c r="D188" s="102" t="s">
        <v>13</v>
      </c>
      <c r="E188" s="102">
        <v>14</v>
      </c>
      <c r="F188" s="153">
        <v>0</v>
      </c>
      <c r="G188" s="102">
        <v>1</v>
      </c>
      <c r="H188" s="167">
        <f t="shared" si="36"/>
        <v>0</v>
      </c>
      <c r="I188" s="163">
        <f t="shared" si="32"/>
        <v>0</v>
      </c>
      <c r="J188" s="163">
        <f t="shared" si="33"/>
        <v>0</v>
      </c>
    </row>
    <row r="189" spans="1:10" s="87" customFormat="1" x14ac:dyDescent="0.25">
      <c r="A189" s="100" t="s">
        <v>668</v>
      </c>
      <c r="B189" s="119" t="s">
        <v>39</v>
      </c>
      <c r="C189" s="101" t="s">
        <v>40</v>
      </c>
      <c r="D189" s="102" t="s">
        <v>13</v>
      </c>
      <c r="E189" s="102">
        <v>14</v>
      </c>
      <c r="F189" s="153">
        <v>0</v>
      </c>
      <c r="G189" s="102">
        <v>1</v>
      </c>
      <c r="H189" s="167">
        <f t="shared" si="36"/>
        <v>0</v>
      </c>
      <c r="I189" s="163">
        <f t="shared" si="32"/>
        <v>0</v>
      </c>
      <c r="J189" s="163">
        <f t="shared" si="33"/>
        <v>0</v>
      </c>
    </row>
    <row r="190" spans="1:10" s="87" customFormat="1" x14ac:dyDescent="0.25">
      <c r="A190" s="100" t="s">
        <v>669</v>
      </c>
      <c r="B190" s="119" t="s">
        <v>223</v>
      </c>
      <c r="C190" s="101" t="s">
        <v>224</v>
      </c>
      <c r="D190" s="102" t="s">
        <v>13</v>
      </c>
      <c r="E190" s="102">
        <v>14</v>
      </c>
      <c r="F190" s="153">
        <v>0</v>
      </c>
      <c r="G190" s="102">
        <v>1</v>
      </c>
      <c r="H190" s="167">
        <f t="shared" si="36"/>
        <v>0</v>
      </c>
      <c r="I190" s="163">
        <f t="shared" si="32"/>
        <v>0</v>
      </c>
      <c r="J190" s="163">
        <f t="shared" si="33"/>
        <v>0</v>
      </c>
    </row>
    <row r="191" spans="1:10" s="87" customFormat="1" x14ac:dyDescent="0.25">
      <c r="A191" s="100" t="s">
        <v>670</v>
      </c>
      <c r="B191" s="119" t="s">
        <v>356</v>
      </c>
      <c r="C191" s="101" t="s">
        <v>357</v>
      </c>
      <c r="D191" s="102" t="s">
        <v>13</v>
      </c>
      <c r="E191" s="102">
        <v>21</v>
      </c>
      <c r="F191" s="153">
        <v>0</v>
      </c>
      <c r="G191" s="102">
        <v>1</v>
      </c>
      <c r="H191" s="167">
        <f t="shared" si="36"/>
        <v>0</v>
      </c>
      <c r="I191" s="163">
        <f t="shared" si="32"/>
        <v>0</v>
      </c>
      <c r="J191" s="163">
        <f t="shared" si="33"/>
        <v>0</v>
      </c>
    </row>
    <row r="192" spans="1:10" s="87" customFormat="1" ht="24" customHeight="1" x14ac:dyDescent="0.25">
      <c r="A192" s="100" t="s">
        <v>671</v>
      </c>
      <c r="B192" s="119" t="s">
        <v>359</v>
      </c>
      <c r="C192" s="101" t="s">
        <v>360</v>
      </c>
      <c r="D192" s="102">
        <v>36</v>
      </c>
      <c r="E192" s="102" t="s">
        <v>17</v>
      </c>
      <c r="F192" s="153">
        <v>4500</v>
      </c>
      <c r="G192" s="102">
        <v>1</v>
      </c>
      <c r="H192" s="175">
        <f>$H$3</f>
        <v>0</v>
      </c>
      <c r="I192" s="163">
        <f t="shared" si="32"/>
        <v>4500</v>
      </c>
      <c r="J192" s="163">
        <f t="shared" si="33"/>
        <v>4500</v>
      </c>
    </row>
    <row r="193" spans="1:10" s="87" customFormat="1" x14ac:dyDescent="0.25">
      <c r="A193" s="100" t="s">
        <v>672</v>
      </c>
      <c r="B193" s="119" t="s">
        <v>362</v>
      </c>
      <c r="C193" s="101" t="s">
        <v>363</v>
      </c>
      <c r="D193" s="102" t="s">
        <v>13</v>
      </c>
      <c r="E193" s="102">
        <v>14</v>
      </c>
      <c r="F193" s="153">
        <v>0</v>
      </c>
      <c r="G193" s="102">
        <v>1</v>
      </c>
      <c r="H193" s="167">
        <f t="shared" ref="H193:H194" si="37">$H$2</f>
        <v>0</v>
      </c>
      <c r="I193" s="163">
        <f t="shared" si="32"/>
        <v>0</v>
      </c>
      <c r="J193" s="163">
        <f t="shared" si="33"/>
        <v>0</v>
      </c>
    </row>
    <row r="194" spans="1:10" s="87" customFormat="1" x14ac:dyDescent="0.25">
      <c r="A194" s="100">
        <v>9.3000000000000007</v>
      </c>
      <c r="B194" s="119" t="s">
        <v>14</v>
      </c>
      <c r="C194" s="101" t="s">
        <v>15</v>
      </c>
      <c r="D194" s="102" t="s">
        <v>13</v>
      </c>
      <c r="E194" s="102">
        <v>14</v>
      </c>
      <c r="F194" s="153">
        <v>7596.2</v>
      </c>
      <c r="G194" s="102">
        <v>1</v>
      </c>
      <c r="H194" s="167">
        <f t="shared" si="37"/>
        <v>0</v>
      </c>
      <c r="I194" s="163">
        <f t="shared" si="32"/>
        <v>7596.2</v>
      </c>
      <c r="J194" s="163">
        <f t="shared" si="33"/>
        <v>7596.2</v>
      </c>
    </row>
    <row r="195" spans="1:10" s="87" customFormat="1" x14ac:dyDescent="0.25">
      <c r="A195" s="100" t="s">
        <v>673</v>
      </c>
      <c r="B195" s="119" t="s">
        <v>16</v>
      </c>
      <c r="C195" s="101" t="s">
        <v>225</v>
      </c>
      <c r="D195" s="102">
        <v>36</v>
      </c>
      <c r="E195" s="102" t="s">
        <v>17</v>
      </c>
      <c r="F195" s="153">
        <v>15750</v>
      </c>
      <c r="G195" s="102">
        <v>1</v>
      </c>
      <c r="H195" s="175">
        <f>$H$3</f>
        <v>0</v>
      </c>
      <c r="I195" s="163">
        <f t="shared" si="32"/>
        <v>15750</v>
      </c>
      <c r="J195" s="163">
        <f t="shared" si="33"/>
        <v>15750</v>
      </c>
    </row>
    <row r="196" spans="1:10" s="87" customFormat="1" x14ac:dyDescent="0.25">
      <c r="A196" s="100" t="s">
        <v>674</v>
      </c>
      <c r="B196" s="119" t="s">
        <v>520</v>
      </c>
      <c r="C196" s="101" t="s">
        <v>521</v>
      </c>
      <c r="D196" s="102" t="s">
        <v>13</v>
      </c>
      <c r="E196" s="102">
        <v>14</v>
      </c>
      <c r="F196" s="153">
        <v>0</v>
      </c>
      <c r="G196" s="102">
        <v>1</v>
      </c>
      <c r="H196" s="167">
        <f t="shared" ref="H196:H212" si="38">$H$2</f>
        <v>0</v>
      </c>
      <c r="I196" s="163">
        <f t="shared" si="32"/>
        <v>0</v>
      </c>
      <c r="J196" s="163">
        <f t="shared" si="33"/>
        <v>0</v>
      </c>
    </row>
    <row r="197" spans="1:10" s="87" customFormat="1" x14ac:dyDescent="0.25">
      <c r="A197" s="100" t="s">
        <v>675</v>
      </c>
      <c r="B197" s="119" t="s">
        <v>18</v>
      </c>
      <c r="C197" s="101" t="s">
        <v>19</v>
      </c>
      <c r="D197" s="102" t="s">
        <v>13</v>
      </c>
      <c r="E197" s="102">
        <v>14</v>
      </c>
      <c r="F197" s="153">
        <v>0</v>
      </c>
      <c r="G197" s="102">
        <v>2</v>
      </c>
      <c r="H197" s="167">
        <f t="shared" si="38"/>
        <v>0</v>
      </c>
      <c r="I197" s="163">
        <f t="shared" si="32"/>
        <v>0</v>
      </c>
      <c r="J197" s="163">
        <f t="shared" si="33"/>
        <v>0</v>
      </c>
    </row>
    <row r="198" spans="1:10" s="87" customFormat="1" x14ac:dyDescent="0.25">
      <c r="A198" s="100" t="s">
        <v>676</v>
      </c>
      <c r="B198" s="119" t="s">
        <v>20</v>
      </c>
      <c r="C198" s="101" t="s">
        <v>21</v>
      </c>
      <c r="D198" s="102" t="s">
        <v>13</v>
      </c>
      <c r="E198" s="102">
        <v>14</v>
      </c>
      <c r="F198" s="153">
        <v>7596.2</v>
      </c>
      <c r="G198" s="102">
        <v>1</v>
      </c>
      <c r="H198" s="167">
        <f t="shared" si="38"/>
        <v>0</v>
      </c>
      <c r="I198" s="163">
        <f t="shared" si="32"/>
        <v>7596.2</v>
      </c>
      <c r="J198" s="163">
        <f t="shared" si="33"/>
        <v>7596.2</v>
      </c>
    </row>
    <row r="199" spans="1:10" s="87" customFormat="1" x14ac:dyDescent="0.25">
      <c r="A199" s="100" t="s">
        <v>677</v>
      </c>
      <c r="B199" s="119" t="s">
        <v>275</v>
      </c>
      <c r="C199" s="101" t="s">
        <v>276</v>
      </c>
      <c r="D199" s="102" t="s">
        <v>13</v>
      </c>
      <c r="E199" s="102">
        <v>14</v>
      </c>
      <c r="F199" s="153">
        <v>0</v>
      </c>
      <c r="G199" s="102">
        <v>1</v>
      </c>
      <c r="H199" s="167">
        <f t="shared" si="38"/>
        <v>0</v>
      </c>
      <c r="I199" s="163">
        <f t="shared" si="32"/>
        <v>0</v>
      </c>
      <c r="J199" s="163">
        <f t="shared" si="33"/>
        <v>0</v>
      </c>
    </row>
    <row r="200" spans="1:10" s="87" customFormat="1" x14ac:dyDescent="0.25">
      <c r="A200" s="100" t="s">
        <v>678</v>
      </c>
      <c r="B200" s="119" t="s">
        <v>373</v>
      </c>
      <c r="C200" s="101" t="s">
        <v>374</v>
      </c>
      <c r="D200" s="102" t="s">
        <v>13</v>
      </c>
      <c r="E200" s="102">
        <v>14</v>
      </c>
      <c r="F200" s="153">
        <v>0</v>
      </c>
      <c r="G200" s="102">
        <v>1</v>
      </c>
      <c r="H200" s="167">
        <f t="shared" si="38"/>
        <v>0</v>
      </c>
      <c r="I200" s="163">
        <f t="shared" si="32"/>
        <v>0</v>
      </c>
      <c r="J200" s="163">
        <f t="shared" si="33"/>
        <v>0</v>
      </c>
    </row>
    <row r="201" spans="1:10" s="87" customFormat="1" x14ac:dyDescent="0.25">
      <c r="A201" s="100" t="s">
        <v>679</v>
      </c>
      <c r="B201" s="119" t="s">
        <v>22</v>
      </c>
      <c r="C201" s="101" t="s">
        <v>23</v>
      </c>
      <c r="D201" s="102" t="s">
        <v>13</v>
      </c>
      <c r="E201" s="102">
        <v>14</v>
      </c>
      <c r="F201" s="153">
        <v>15196.2</v>
      </c>
      <c r="G201" s="102">
        <v>1</v>
      </c>
      <c r="H201" s="167">
        <f t="shared" si="38"/>
        <v>0</v>
      </c>
      <c r="I201" s="163">
        <f t="shared" si="32"/>
        <v>15196.2</v>
      </c>
      <c r="J201" s="163">
        <f t="shared" si="33"/>
        <v>15196.2</v>
      </c>
    </row>
    <row r="202" spans="1:10" s="87" customFormat="1" x14ac:dyDescent="0.25">
      <c r="A202" s="100" t="s">
        <v>680</v>
      </c>
      <c r="B202" s="119" t="s">
        <v>24</v>
      </c>
      <c r="C202" s="101" t="s">
        <v>25</v>
      </c>
      <c r="D202" s="102" t="s">
        <v>13</v>
      </c>
      <c r="E202" s="102">
        <v>14</v>
      </c>
      <c r="F202" s="153">
        <v>15196.2</v>
      </c>
      <c r="G202" s="102">
        <v>1</v>
      </c>
      <c r="H202" s="167">
        <f t="shared" si="38"/>
        <v>0</v>
      </c>
      <c r="I202" s="163">
        <f t="shared" si="32"/>
        <v>15196.2</v>
      </c>
      <c r="J202" s="163">
        <f t="shared" si="33"/>
        <v>15196.2</v>
      </c>
    </row>
    <row r="203" spans="1:10" s="87" customFormat="1" x14ac:dyDescent="0.25">
      <c r="A203" s="100" t="s">
        <v>681</v>
      </c>
      <c r="B203" s="119" t="s">
        <v>26</v>
      </c>
      <c r="C203" s="101" t="s">
        <v>27</v>
      </c>
      <c r="D203" s="102" t="s">
        <v>13</v>
      </c>
      <c r="E203" s="102">
        <v>14</v>
      </c>
      <c r="F203" s="153">
        <v>7596.2</v>
      </c>
      <c r="G203" s="102">
        <v>1</v>
      </c>
      <c r="H203" s="167">
        <f t="shared" si="38"/>
        <v>0</v>
      </c>
      <c r="I203" s="163">
        <f t="shared" si="32"/>
        <v>7596.2</v>
      </c>
      <c r="J203" s="163">
        <f t="shared" si="33"/>
        <v>7596.2</v>
      </c>
    </row>
    <row r="204" spans="1:10" s="87" customFormat="1" x14ac:dyDescent="0.25">
      <c r="A204" s="100" t="s">
        <v>682</v>
      </c>
      <c r="B204" s="119" t="s">
        <v>26</v>
      </c>
      <c r="C204" s="101" t="s">
        <v>27</v>
      </c>
      <c r="D204" s="102" t="s">
        <v>13</v>
      </c>
      <c r="E204" s="102">
        <v>14</v>
      </c>
      <c r="F204" s="153">
        <v>7596.2</v>
      </c>
      <c r="G204" s="102">
        <v>1</v>
      </c>
      <c r="H204" s="167">
        <f t="shared" si="38"/>
        <v>0</v>
      </c>
      <c r="I204" s="163">
        <f t="shared" si="32"/>
        <v>7596.2</v>
      </c>
      <c r="J204" s="163">
        <f t="shared" si="33"/>
        <v>7596.2</v>
      </c>
    </row>
    <row r="205" spans="1:10" s="87" customFormat="1" x14ac:dyDescent="0.25">
      <c r="A205" s="100" t="s">
        <v>683</v>
      </c>
      <c r="B205" s="119" t="s">
        <v>26</v>
      </c>
      <c r="C205" s="101" t="s">
        <v>27</v>
      </c>
      <c r="D205" s="102" t="s">
        <v>13</v>
      </c>
      <c r="E205" s="102">
        <v>14</v>
      </c>
      <c r="F205" s="153">
        <v>7596.2</v>
      </c>
      <c r="G205" s="102">
        <v>1</v>
      </c>
      <c r="H205" s="167">
        <f t="shared" si="38"/>
        <v>0</v>
      </c>
      <c r="I205" s="163">
        <f t="shared" ref="I205:I207" si="39">ROUND(F205-(F205*H205),2)</f>
        <v>7596.2</v>
      </c>
      <c r="J205" s="163">
        <f t="shared" ref="J205:J207" si="40">ROUND((I205*G205),2)</f>
        <v>7596.2</v>
      </c>
    </row>
    <row r="206" spans="1:10" s="87" customFormat="1" x14ac:dyDescent="0.25">
      <c r="A206" s="100" t="s">
        <v>684</v>
      </c>
      <c r="B206" s="119" t="s">
        <v>26</v>
      </c>
      <c r="C206" s="101" t="s">
        <v>27</v>
      </c>
      <c r="D206" s="102" t="s">
        <v>13</v>
      </c>
      <c r="E206" s="102">
        <v>14</v>
      </c>
      <c r="F206" s="153">
        <v>7596.2</v>
      </c>
      <c r="G206" s="102">
        <v>1</v>
      </c>
      <c r="H206" s="167">
        <f t="shared" si="38"/>
        <v>0</v>
      </c>
      <c r="I206" s="163">
        <f t="shared" si="39"/>
        <v>7596.2</v>
      </c>
      <c r="J206" s="163">
        <f t="shared" si="40"/>
        <v>7596.2</v>
      </c>
    </row>
    <row r="207" spans="1:10" s="87" customFormat="1" x14ac:dyDescent="0.25">
      <c r="A207" s="100" t="s">
        <v>685</v>
      </c>
      <c r="B207" s="119" t="s">
        <v>26</v>
      </c>
      <c r="C207" s="101" t="s">
        <v>27</v>
      </c>
      <c r="D207" s="102" t="s">
        <v>13</v>
      </c>
      <c r="E207" s="102">
        <v>14</v>
      </c>
      <c r="F207" s="153">
        <v>7596.2</v>
      </c>
      <c r="G207" s="102">
        <v>1</v>
      </c>
      <c r="H207" s="167">
        <f t="shared" si="38"/>
        <v>0</v>
      </c>
      <c r="I207" s="163">
        <f t="shared" si="39"/>
        <v>7596.2</v>
      </c>
      <c r="J207" s="163">
        <f t="shared" si="40"/>
        <v>7596.2</v>
      </c>
    </row>
    <row r="208" spans="1:10" s="87" customFormat="1" x14ac:dyDescent="0.25">
      <c r="A208" s="100" t="s">
        <v>686</v>
      </c>
      <c r="B208" s="119" t="s">
        <v>26</v>
      </c>
      <c r="C208" s="101" t="s">
        <v>27</v>
      </c>
      <c r="D208" s="102" t="s">
        <v>13</v>
      </c>
      <c r="E208" s="102">
        <v>14</v>
      </c>
      <c r="F208" s="153">
        <v>7596.2</v>
      </c>
      <c r="G208" s="102">
        <v>1</v>
      </c>
      <c r="H208" s="167">
        <f t="shared" si="38"/>
        <v>0</v>
      </c>
      <c r="I208" s="163">
        <f t="shared" si="32"/>
        <v>7596.2</v>
      </c>
      <c r="J208" s="163">
        <f t="shared" si="33"/>
        <v>7596.2</v>
      </c>
    </row>
    <row r="209" spans="1:10" s="87" customFormat="1" x14ac:dyDescent="0.25">
      <c r="A209" s="100" t="s">
        <v>687</v>
      </c>
      <c r="B209" s="119" t="s">
        <v>28</v>
      </c>
      <c r="C209" s="101" t="s">
        <v>29</v>
      </c>
      <c r="D209" s="102" t="s">
        <v>13</v>
      </c>
      <c r="E209" s="102">
        <v>14</v>
      </c>
      <c r="F209" s="153">
        <v>4556.2</v>
      </c>
      <c r="G209" s="102">
        <v>1</v>
      </c>
      <c r="H209" s="167">
        <f t="shared" si="38"/>
        <v>0</v>
      </c>
      <c r="I209" s="163">
        <f t="shared" si="32"/>
        <v>4556.2</v>
      </c>
      <c r="J209" s="163">
        <f t="shared" si="33"/>
        <v>4556.2</v>
      </c>
    </row>
    <row r="210" spans="1:10" s="87" customFormat="1" x14ac:dyDescent="0.25">
      <c r="A210" s="100" t="s">
        <v>688</v>
      </c>
      <c r="B210" s="119" t="s">
        <v>30</v>
      </c>
      <c r="C210" s="101" t="s">
        <v>31</v>
      </c>
      <c r="D210" s="102" t="s">
        <v>13</v>
      </c>
      <c r="E210" s="102">
        <v>14</v>
      </c>
      <c r="F210" s="153">
        <v>0</v>
      </c>
      <c r="G210" s="102">
        <v>6</v>
      </c>
      <c r="H210" s="167">
        <f t="shared" si="38"/>
        <v>0</v>
      </c>
      <c r="I210" s="163">
        <f t="shared" si="32"/>
        <v>0</v>
      </c>
      <c r="J210" s="163">
        <f t="shared" si="33"/>
        <v>0</v>
      </c>
    </row>
    <row r="211" spans="1:10" s="87" customFormat="1" x14ac:dyDescent="0.25">
      <c r="A211" s="100" t="s">
        <v>689</v>
      </c>
      <c r="B211" s="119" t="s">
        <v>32</v>
      </c>
      <c r="C211" s="101" t="s">
        <v>29</v>
      </c>
      <c r="D211" s="102" t="s">
        <v>13</v>
      </c>
      <c r="E211" s="102">
        <v>14</v>
      </c>
      <c r="F211" s="153">
        <v>4556.2</v>
      </c>
      <c r="G211" s="102">
        <v>1</v>
      </c>
      <c r="H211" s="167">
        <f t="shared" si="38"/>
        <v>0</v>
      </c>
      <c r="I211" s="163">
        <f t="shared" si="32"/>
        <v>4556.2</v>
      </c>
      <c r="J211" s="163">
        <f t="shared" si="33"/>
        <v>4556.2</v>
      </c>
    </row>
    <row r="212" spans="1:10" s="87" customFormat="1" x14ac:dyDescent="0.25">
      <c r="A212" s="100">
        <v>9.4</v>
      </c>
      <c r="B212" s="119" t="s">
        <v>535</v>
      </c>
      <c r="C212" s="101" t="s">
        <v>536</v>
      </c>
      <c r="D212" s="102" t="s">
        <v>13</v>
      </c>
      <c r="E212" s="102">
        <v>35</v>
      </c>
      <c r="F212" s="153">
        <v>13530</v>
      </c>
      <c r="G212" s="102">
        <v>1</v>
      </c>
      <c r="H212" s="167">
        <f t="shared" si="38"/>
        <v>0</v>
      </c>
      <c r="I212" s="163">
        <f t="shared" si="32"/>
        <v>13530</v>
      </c>
      <c r="J212" s="163">
        <f t="shared" si="33"/>
        <v>13530</v>
      </c>
    </row>
    <row r="213" spans="1:10" s="87" customFormat="1" x14ac:dyDescent="0.25">
      <c r="A213" s="100" t="s">
        <v>690</v>
      </c>
      <c r="B213" s="119" t="s">
        <v>538</v>
      </c>
      <c r="C213" s="101" t="s">
        <v>539</v>
      </c>
      <c r="D213" s="102">
        <v>36</v>
      </c>
      <c r="E213" s="102" t="s">
        <v>17</v>
      </c>
      <c r="F213" s="153">
        <v>0</v>
      </c>
      <c r="G213" s="102">
        <v>1</v>
      </c>
      <c r="H213" s="175">
        <f>$H$3</f>
        <v>0</v>
      </c>
      <c r="I213" s="163">
        <f t="shared" si="32"/>
        <v>0</v>
      </c>
      <c r="J213" s="163">
        <f t="shared" si="33"/>
        <v>0</v>
      </c>
    </row>
    <row r="214" spans="1:10" s="87" customFormat="1" x14ac:dyDescent="0.25">
      <c r="A214" s="100" t="s">
        <v>691</v>
      </c>
      <c r="B214" s="119" t="s">
        <v>541</v>
      </c>
      <c r="C214" s="101" t="s">
        <v>542</v>
      </c>
      <c r="D214" s="102" t="s">
        <v>13</v>
      </c>
      <c r="E214" s="102">
        <v>14</v>
      </c>
      <c r="F214" s="153">
        <v>0</v>
      </c>
      <c r="G214" s="102">
        <v>10</v>
      </c>
      <c r="H214" s="167">
        <f t="shared" ref="H214:H217" si="41">$H$2</f>
        <v>0</v>
      </c>
      <c r="I214" s="163">
        <f t="shared" si="32"/>
        <v>0</v>
      </c>
      <c r="J214" s="163">
        <f t="shared" si="33"/>
        <v>0</v>
      </c>
    </row>
    <row r="215" spans="1:10" s="87" customFormat="1" x14ac:dyDescent="0.25">
      <c r="A215" s="100" t="s">
        <v>692</v>
      </c>
      <c r="B215" s="119" t="s">
        <v>226</v>
      </c>
      <c r="C215" s="101" t="s">
        <v>227</v>
      </c>
      <c r="D215" s="102" t="s">
        <v>13</v>
      </c>
      <c r="E215" s="102">
        <v>14</v>
      </c>
      <c r="F215" s="153">
        <v>0</v>
      </c>
      <c r="G215" s="102">
        <v>10</v>
      </c>
      <c r="H215" s="167">
        <f t="shared" si="41"/>
        <v>0</v>
      </c>
      <c r="I215" s="163">
        <f t="shared" si="32"/>
        <v>0</v>
      </c>
      <c r="J215" s="163">
        <f t="shared" si="33"/>
        <v>0</v>
      </c>
    </row>
    <row r="216" spans="1:10" s="87" customFormat="1" x14ac:dyDescent="0.25">
      <c r="A216" s="100" t="s">
        <v>693</v>
      </c>
      <c r="B216" s="119" t="s">
        <v>33</v>
      </c>
      <c r="C216" s="101" t="s">
        <v>34</v>
      </c>
      <c r="D216" s="102" t="s">
        <v>13</v>
      </c>
      <c r="E216" s="102">
        <v>14</v>
      </c>
      <c r="F216" s="153">
        <v>0</v>
      </c>
      <c r="G216" s="102">
        <v>10</v>
      </c>
      <c r="H216" s="167">
        <f t="shared" si="41"/>
        <v>0</v>
      </c>
      <c r="I216" s="163">
        <f t="shared" si="32"/>
        <v>0</v>
      </c>
      <c r="J216" s="163">
        <f t="shared" si="33"/>
        <v>0</v>
      </c>
    </row>
    <row r="217" spans="1:10" s="87" customFormat="1" x14ac:dyDescent="0.25">
      <c r="A217" s="100" t="s">
        <v>694</v>
      </c>
      <c r="B217" s="119" t="s">
        <v>546</v>
      </c>
      <c r="C217" s="101" t="s">
        <v>547</v>
      </c>
      <c r="D217" s="102" t="s">
        <v>13</v>
      </c>
      <c r="E217" s="102">
        <v>14</v>
      </c>
      <c r="F217" s="153">
        <v>0</v>
      </c>
      <c r="G217" s="102">
        <v>10</v>
      </c>
      <c r="H217" s="167">
        <f t="shared" si="41"/>
        <v>0</v>
      </c>
      <c r="I217" s="163">
        <f t="shared" si="32"/>
        <v>0</v>
      </c>
      <c r="J217" s="163">
        <f t="shared" si="33"/>
        <v>0</v>
      </c>
    </row>
    <row r="218" spans="1:10" s="87" customFormat="1" x14ac:dyDescent="0.25">
      <c r="A218" s="100" t="s">
        <v>695</v>
      </c>
      <c r="B218" s="119" t="s">
        <v>549</v>
      </c>
      <c r="C218" s="101" t="s">
        <v>550</v>
      </c>
      <c r="D218" s="102">
        <v>36</v>
      </c>
      <c r="E218" s="102" t="s">
        <v>17</v>
      </c>
      <c r="F218" s="153">
        <v>198</v>
      </c>
      <c r="G218" s="102">
        <v>10</v>
      </c>
      <c r="H218" s="175">
        <f>$H$3</f>
        <v>0</v>
      </c>
      <c r="I218" s="163">
        <f t="shared" si="32"/>
        <v>198</v>
      </c>
      <c r="J218" s="163">
        <f t="shared" si="33"/>
        <v>1980</v>
      </c>
    </row>
    <row r="219" spans="1:10" customFormat="1" x14ac:dyDescent="0.25"/>
    <row r="220" spans="1:10" x14ac:dyDescent="0.25">
      <c r="A220" s="73"/>
      <c r="B220" s="121"/>
      <c r="C220" s="62"/>
      <c r="D220" s="72"/>
      <c r="E220" s="72"/>
      <c r="F220" s="155"/>
      <c r="G220" s="72"/>
    </row>
    <row r="221" spans="1:10" s="162" customFormat="1" ht="20.100000000000001" customHeight="1" thickBot="1" x14ac:dyDescent="0.3">
      <c r="A221" s="159" t="s">
        <v>10</v>
      </c>
      <c r="B221" s="311" t="s">
        <v>778</v>
      </c>
      <c r="C221" s="311"/>
      <c r="D221" s="311"/>
      <c r="E221" s="311"/>
      <c r="F221" s="312"/>
      <c r="G221" s="183" t="s">
        <v>10</v>
      </c>
      <c r="H221" s="161"/>
      <c r="I221" s="178"/>
      <c r="J221" s="178"/>
    </row>
    <row r="222" spans="1:10" s="174" customFormat="1" ht="45" customHeight="1" thickTop="1" x14ac:dyDescent="0.25">
      <c r="A222" s="184"/>
      <c r="B222" s="184" t="s">
        <v>5</v>
      </c>
      <c r="C222" s="184" t="s">
        <v>6</v>
      </c>
      <c r="D222" s="184" t="s">
        <v>247</v>
      </c>
      <c r="E222" s="184" t="s">
        <v>7</v>
      </c>
      <c r="F222" s="185" t="s">
        <v>8</v>
      </c>
      <c r="G222" s="184" t="s">
        <v>9</v>
      </c>
      <c r="H222" s="172" t="s">
        <v>775</v>
      </c>
      <c r="I222" s="173" t="s">
        <v>776</v>
      </c>
      <c r="J222" s="173" t="s">
        <v>777</v>
      </c>
    </row>
    <row r="223" spans="1:10" s="87" customFormat="1" ht="15" customHeight="1" x14ac:dyDescent="0.25">
      <c r="A223" s="103">
        <v>1</v>
      </c>
      <c r="B223" s="139" t="s">
        <v>764</v>
      </c>
      <c r="C223" s="104" t="s">
        <v>765</v>
      </c>
      <c r="D223" s="105" t="s">
        <v>13</v>
      </c>
      <c r="E223" s="105">
        <v>14</v>
      </c>
      <c r="F223" s="156">
        <v>8995</v>
      </c>
      <c r="G223" s="105">
        <v>0</v>
      </c>
      <c r="H223" s="167">
        <f t="shared" ref="H223:H231" si="42">$H$2</f>
        <v>0</v>
      </c>
      <c r="I223" s="163">
        <f t="shared" ref="I223:I231" si="43">ROUND(F223-(F223*H223),2)</f>
        <v>8995</v>
      </c>
      <c r="J223" s="163">
        <f t="shared" ref="J223:J231" si="44">ROUND((I223*G223),2)</f>
        <v>0</v>
      </c>
    </row>
    <row r="224" spans="1:10" s="87" customFormat="1" ht="15" customHeight="1" x14ac:dyDescent="0.25">
      <c r="A224" s="103">
        <v>2</v>
      </c>
      <c r="B224" s="139" t="s">
        <v>766</v>
      </c>
      <c r="C224" s="104" t="s">
        <v>767</v>
      </c>
      <c r="D224" s="105" t="s">
        <v>13</v>
      </c>
      <c r="E224" s="105">
        <v>14</v>
      </c>
      <c r="F224" s="156">
        <v>26995</v>
      </c>
      <c r="G224" s="105">
        <v>0</v>
      </c>
      <c r="H224" s="167">
        <f t="shared" si="42"/>
        <v>0</v>
      </c>
      <c r="I224" s="163">
        <f t="shared" si="43"/>
        <v>26995</v>
      </c>
      <c r="J224" s="163">
        <f t="shared" si="44"/>
        <v>0</v>
      </c>
    </row>
    <row r="225" spans="1:12" x14ac:dyDescent="0.25">
      <c r="A225" s="61">
        <v>6</v>
      </c>
      <c r="B225" s="139" t="s">
        <v>217</v>
      </c>
      <c r="C225" s="62" t="s">
        <v>218</v>
      </c>
      <c r="D225" s="72" t="s">
        <v>13</v>
      </c>
      <c r="E225" s="72">
        <v>14</v>
      </c>
      <c r="F225" s="155">
        <v>200</v>
      </c>
      <c r="G225" s="72">
        <v>0</v>
      </c>
      <c r="H225" s="167">
        <f t="shared" si="42"/>
        <v>0</v>
      </c>
      <c r="I225" s="163">
        <f t="shared" si="43"/>
        <v>200</v>
      </c>
      <c r="J225" s="163">
        <f t="shared" si="44"/>
        <v>0</v>
      </c>
    </row>
    <row r="226" spans="1:12" x14ac:dyDescent="0.25">
      <c r="A226" s="61">
        <v>7</v>
      </c>
      <c r="B226" s="139" t="s">
        <v>237</v>
      </c>
      <c r="C226" s="62" t="s">
        <v>238</v>
      </c>
      <c r="D226" s="72" t="s">
        <v>13</v>
      </c>
      <c r="E226" s="72">
        <v>14</v>
      </c>
      <c r="F226" s="155">
        <v>650</v>
      </c>
      <c r="G226" s="72">
        <v>12</v>
      </c>
      <c r="H226" s="167">
        <f t="shared" si="42"/>
        <v>0</v>
      </c>
      <c r="I226" s="163">
        <f t="shared" si="43"/>
        <v>650</v>
      </c>
      <c r="J226" s="163">
        <f t="shared" si="44"/>
        <v>7800</v>
      </c>
    </row>
    <row r="227" spans="1:12" x14ac:dyDescent="0.25">
      <c r="A227" s="61">
        <v>8</v>
      </c>
      <c r="B227" s="139" t="s">
        <v>214</v>
      </c>
      <c r="C227" s="62" t="s">
        <v>437</v>
      </c>
      <c r="D227" s="72" t="s">
        <v>13</v>
      </c>
      <c r="E227" s="72">
        <v>14</v>
      </c>
      <c r="F227" s="155">
        <v>1900</v>
      </c>
      <c r="G227" s="72">
        <v>0</v>
      </c>
      <c r="H227" s="167">
        <f t="shared" si="42"/>
        <v>0</v>
      </c>
      <c r="I227" s="163">
        <f t="shared" si="43"/>
        <v>1900</v>
      </c>
      <c r="J227" s="163">
        <f t="shared" si="44"/>
        <v>0</v>
      </c>
    </row>
    <row r="228" spans="1:12" x14ac:dyDescent="0.25">
      <c r="A228" s="61">
        <v>9</v>
      </c>
      <c r="B228" s="139" t="s">
        <v>438</v>
      </c>
      <c r="C228" s="62" t="s">
        <v>215</v>
      </c>
      <c r="D228" s="72" t="s">
        <v>13</v>
      </c>
      <c r="E228" s="72">
        <v>14</v>
      </c>
      <c r="F228" s="155">
        <v>100</v>
      </c>
      <c r="G228" s="72">
        <v>0</v>
      </c>
      <c r="H228" s="167">
        <f t="shared" si="42"/>
        <v>0</v>
      </c>
      <c r="I228" s="163">
        <f t="shared" si="43"/>
        <v>100</v>
      </c>
      <c r="J228" s="163">
        <f t="shared" si="44"/>
        <v>0</v>
      </c>
    </row>
    <row r="229" spans="1:12" x14ac:dyDescent="0.25">
      <c r="A229" s="61">
        <v>10</v>
      </c>
      <c r="B229" s="139" t="s">
        <v>439</v>
      </c>
      <c r="C229" s="62" t="s">
        <v>216</v>
      </c>
      <c r="D229" s="72" t="s">
        <v>13</v>
      </c>
      <c r="E229" s="72">
        <v>14</v>
      </c>
      <c r="F229" s="155">
        <v>100</v>
      </c>
      <c r="G229" s="72">
        <v>0</v>
      </c>
      <c r="H229" s="167">
        <f t="shared" si="42"/>
        <v>0</v>
      </c>
      <c r="I229" s="163">
        <f t="shared" si="43"/>
        <v>100</v>
      </c>
      <c r="J229" s="163">
        <f t="shared" si="44"/>
        <v>0</v>
      </c>
    </row>
    <row r="230" spans="1:12" x14ac:dyDescent="0.25">
      <c r="A230" s="61">
        <v>11</v>
      </c>
      <c r="B230" s="139" t="s">
        <v>88</v>
      </c>
      <c r="C230" s="62" t="s">
        <v>89</v>
      </c>
      <c r="D230" s="72" t="s">
        <v>13</v>
      </c>
      <c r="E230" s="72">
        <v>14</v>
      </c>
      <c r="F230" s="155">
        <v>150</v>
      </c>
      <c r="G230" s="72">
        <v>0</v>
      </c>
      <c r="H230" s="167">
        <f t="shared" si="42"/>
        <v>0</v>
      </c>
      <c r="I230" s="163">
        <f t="shared" si="43"/>
        <v>150</v>
      </c>
      <c r="J230" s="163">
        <f t="shared" si="44"/>
        <v>0</v>
      </c>
    </row>
    <row r="231" spans="1:12" s="87" customFormat="1" x14ac:dyDescent="0.25">
      <c r="A231" s="258" t="s">
        <v>385</v>
      </c>
      <c r="B231" s="259" t="s">
        <v>18</v>
      </c>
      <c r="C231" s="104" t="s">
        <v>19</v>
      </c>
      <c r="D231" s="105" t="s">
        <v>13</v>
      </c>
      <c r="E231" s="105">
        <v>14</v>
      </c>
      <c r="F231" s="156">
        <v>50</v>
      </c>
      <c r="G231" s="105">
        <v>4</v>
      </c>
      <c r="H231" s="167">
        <f t="shared" si="42"/>
        <v>0</v>
      </c>
      <c r="I231" s="163">
        <f t="shared" si="43"/>
        <v>50</v>
      </c>
      <c r="J231" s="163">
        <f t="shared" si="44"/>
        <v>200</v>
      </c>
    </row>
    <row r="232" spans="1:12" x14ac:dyDescent="0.25">
      <c r="A232" s="64"/>
      <c r="B232" s="140"/>
      <c r="C232" s="63"/>
      <c r="D232" s="58"/>
      <c r="E232" s="58"/>
      <c r="F232" s="157"/>
      <c r="G232" s="58"/>
    </row>
    <row r="233" spans="1:12" s="162" customFormat="1" ht="20.100000000000001" customHeight="1" thickBot="1" x14ac:dyDescent="0.3">
      <c r="A233" s="159" t="s">
        <v>10</v>
      </c>
      <c r="B233" s="311" t="s">
        <v>248</v>
      </c>
      <c r="C233" s="311"/>
      <c r="D233" s="311"/>
      <c r="E233" s="311"/>
      <c r="F233" s="311"/>
      <c r="G233" s="186">
        <f>G235+G237+G238+G239+G240+G245</f>
        <v>110</v>
      </c>
      <c r="H233" s="161"/>
      <c r="I233" s="178"/>
      <c r="J233" s="178"/>
    </row>
    <row r="234" spans="1:12" s="174" customFormat="1" ht="45" customHeight="1" thickTop="1" x14ac:dyDescent="0.25">
      <c r="A234" s="184"/>
      <c r="B234" s="184" t="s">
        <v>5</v>
      </c>
      <c r="C234" s="184" t="s">
        <v>6</v>
      </c>
      <c r="D234" s="184" t="s">
        <v>247</v>
      </c>
      <c r="E234" s="184" t="s">
        <v>7</v>
      </c>
      <c r="F234" s="185" t="s">
        <v>8</v>
      </c>
      <c r="G234" s="184" t="s">
        <v>9</v>
      </c>
      <c r="H234" s="172" t="s">
        <v>775</v>
      </c>
      <c r="I234" s="173" t="s">
        <v>776</v>
      </c>
      <c r="J234" s="173" t="s">
        <v>777</v>
      </c>
    </row>
    <row r="235" spans="1:12" x14ac:dyDescent="0.25">
      <c r="A235" s="61">
        <v>12</v>
      </c>
      <c r="B235" s="139" t="s">
        <v>52</v>
      </c>
      <c r="C235" s="62" t="s">
        <v>239</v>
      </c>
      <c r="D235" s="72" t="s">
        <v>13</v>
      </c>
      <c r="E235" s="72">
        <v>14</v>
      </c>
      <c r="F235" s="155">
        <v>255</v>
      </c>
      <c r="G235" s="72">
        <v>45</v>
      </c>
      <c r="H235" s="167">
        <f t="shared" ref="H235:H245" si="45">$H$2</f>
        <v>0</v>
      </c>
      <c r="I235" s="163">
        <f>ROUND(F235-(F235*H235),2)</f>
        <v>255</v>
      </c>
      <c r="J235" s="163">
        <f>ROUND((I235*G235),2)</f>
        <v>11475</v>
      </c>
      <c r="L235" s="177"/>
    </row>
    <row r="236" spans="1:12" x14ac:dyDescent="0.25">
      <c r="A236" s="61">
        <v>13</v>
      </c>
      <c r="B236" s="139" t="s">
        <v>53</v>
      </c>
      <c r="C236" s="62" t="s">
        <v>54</v>
      </c>
      <c r="D236" s="72" t="s">
        <v>13</v>
      </c>
      <c r="E236" s="72">
        <v>14</v>
      </c>
      <c r="F236" s="155">
        <v>75</v>
      </c>
      <c r="G236" s="72">
        <f>G235</f>
        <v>45</v>
      </c>
      <c r="H236" s="167">
        <f t="shared" si="45"/>
        <v>0</v>
      </c>
      <c r="I236" s="163">
        <f t="shared" ref="I236:I248" si="46">ROUND(F236-(F236*H236),2)</f>
        <v>75</v>
      </c>
      <c r="J236" s="163">
        <f t="shared" ref="J236:J248" si="47">ROUND((I236*G236),2)</f>
        <v>3375</v>
      </c>
      <c r="L236" s="177"/>
    </row>
    <row r="237" spans="1:12" x14ac:dyDescent="0.25">
      <c r="A237" s="61">
        <v>14</v>
      </c>
      <c r="B237" s="139" t="s">
        <v>55</v>
      </c>
      <c r="C237" s="62" t="s">
        <v>241</v>
      </c>
      <c r="D237" s="72" t="s">
        <v>13</v>
      </c>
      <c r="E237" s="72">
        <v>21</v>
      </c>
      <c r="F237" s="155">
        <v>575</v>
      </c>
      <c r="G237" s="72">
        <v>55</v>
      </c>
      <c r="H237" s="167">
        <f t="shared" si="45"/>
        <v>0</v>
      </c>
      <c r="I237" s="163">
        <f t="shared" si="46"/>
        <v>575</v>
      </c>
      <c r="J237" s="163">
        <f t="shared" si="47"/>
        <v>31625</v>
      </c>
      <c r="L237" s="177"/>
    </row>
    <row r="238" spans="1:12" x14ac:dyDescent="0.25">
      <c r="A238" s="73">
        <v>15</v>
      </c>
      <c r="B238" s="141" t="s">
        <v>56</v>
      </c>
      <c r="C238" s="62" t="s">
        <v>242</v>
      </c>
      <c r="D238" s="72" t="s">
        <v>13</v>
      </c>
      <c r="E238" s="72">
        <v>56</v>
      </c>
      <c r="F238" s="155">
        <v>795</v>
      </c>
      <c r="G238" s="72">
        <v>4</v>
      </c>
      <c r="H238" s="167">
        <f t="shared" si="45"/>
        <v>0</v>
      </c>
      <c r="I238" s="163">
        <f t="shared" si="46"/>
        <v>795</v>
      </c>
      <c r="J238" s="163">
        <f t="shared" si="47"/>
        <v>3180</v>
      </c>
      <c r="L238" s="177"/>
    </row>
    <row r="239" spans="1:12" x14ac:dyDescent="0.25">
      <c r="A239" s="73">
        <v>16</v>
      </c>
      <c r="B239" s="141" t="s">
        <v>57</v>
      </c>
      <c r="C239" s="62" t="s">
        <v>58</v>
      </c>
      <c r="D239" s="72" t="s">
        <v>13</v>
      </c>
      <c r="E239" s="72">
        <v>21</v>
      </c>
      <c r="F239" s="155">
        <v>490</v>
      </c>
      <c r="G239" s="72">
        <v>3</v>
      </c>
      <c r="H239" s="167">
        <f t="shared" si="45"/>
        <v>0</v>
      </c>
      <c r="I239" s="163">
        <f t="shared" si="46"/>
        <v>490</v>
      </c>
      <c r="J239" s="163">
        <f t="shared" si="47"/>
        <v>1470</v>
      </c>
      <c r="L239" s="177"/>
    </row>
    <row r="240" spans="1:12" x14ac:dyDescent="0.25">
      <c r="A240" s="73">
        <v>17</v>
      </c>
      <c r="B240" s="141" t="s">
        <v>59</v>
      </c>
      <c r="C240" s="62" t="s">
        <v>243</v>
      </c>
      <c r="D240" s="72" t="s">
        <v>13</v>
      </c>
      <c r="E240" s="72">
        <v>15</v>
      </c>
      <c r="F240" s="155">
        <v>1495</v>
      </c>
      <c r="G240" s="72">
        <v>2</v>
      </c>
      <c r="H240" s="167">
        <f t="shared" si="45"/>
        <v>0</v>
      </c>
      <c r="I240" s="163">
        <f t="shared" si="46"/>
        <v>1495</v>
      </c>
      <c r="J240" s="163">
        <f t="shared" si="47"/>
        <v>2990</v>
      </c>
      <c r="L240" s="177"/>
    </row>
    <row r="241" spans="1:12" x14ac:dyDescent="0.25">
      <c r="A241" s="73">
        <v>17.100000000000001</v>
      </c>
      <c r="B241" s="121" t="s">
        <v>244</v>
      </c>
      <c r="C241" s="62" t="s">
        <v>245</v>
      </c>
      <c r="D241" s="72" t="s">
        <v>13</v>
      </c>
      <c r="E241" s="72">
        <v>14</v>
      </c>
      <c r="F241" s="155">
        <v>0</v>
      </c>
      <c r="G241" s="72">
        <f>G240</f>
        <v>2</v>
      </c>
      <c r="H241" s="167">
        <f t="shared" si="45"/>
        <v>0</v>
      </c>
      <c r="I241" s="163">
        <f t="shared" si="46"/>
        <v>0</v>
      </c>
      <c r="J241" s="163">
        <f t="shared" si="47"/>
        <v>0</v>
      </c>
      <c r="L241" s="177"/>
    </row>
    <row r="242" spans="1:12" x14ac:dyDescent="0.25">
      <c r="A242" s="73">
        <v>18</v>
      </c>
      <c r="B242" s="141" t="s">
        <v>440</v>
      </c>
      <c r="C242" s="62" t="s">
        <v>441</v>
      </c>
      <c r="D242" s="72" t="s">
        <v>13</v>
      </c>
      <c r="E242" s="72">
        <v>14</v>
      </c>
      <c r="F242" s="155">
        <v>350</v>
      </c>
      <c r="G242" s="72">
        <f>G240</f>
        <v>2</v>
      </c>
      <c r="H242" s="167">
        <f t="shared" si="45"/>
        <v>0</v>
      </c>
      <c r="I242" s="163">
        <f t="shared" si="46"/>
        <v>350</v>
      </c>
      <c r="J242" s="163">
        <f t="shared" si="47"/>
        <v>700</v>
      </c>
      <c r="L242" s="177"/>
    </row>
    <row r="243" spans="1:12" x14ac:dyDescent="0.25">
      <c r="A243" s="129">
        <v>24</v>
      </c>
      <c r="B243" s="142" t="s">
        <v>85</v>
      </c>
      <c r="C243" s="63" t="s">
        <v>86</v>
      </c>
      <c r="D243" s="58" t="s">
        <v>13</v>
      </c>
      <c r="E243" s="58">
        <v>14</v>
      </c>
      <c r="F243" s="157">
        <v>65</v>
      </c>
      <c r="G243" s="58">
        <f>G238</f>
        <v>4</v>
      </c>
      <c r="H243" s="167">
        <f t="shared" si="45"/>
        <v>0</v>
      </c>
      <c r="I243" s="163">
        <f t="shared" si="46"/>
        <v>65</v>
      </c>
      <c r="J243" s="163">
        <f t="shared" si="47"/>
        <v>260</v>
      </c>
      <c r="L243" s="177"/>
    </row>
    <row r="244" spans="1:12" x14ac:dyDescent="0.25">
      <c r="A244" s="129">
        <v>25</v>
      </c>
      <c r="B244" s="142" t="s">
        <v>87</v>
      </c>
      <c r="C244" s="63" t="s">
        <v>60</v>
      </c>
      <c r="D244" s="58" t="s">
        <v>13</v>
      </c>
      <c r="E244" s="58">
        <v>14</v>
      </c>
      <c r="F244" s="157">
        <v>10</v>
      </c>
      <c r="G244" s="58">
        <f>G243</f>
        <v>4</v>
      </c>
      <c r="H244" s="167">
        <f t="shared" si="45"/>
        <v>0</v>
      </c>
      <c r="I244" s="163">
        <f t="shared" si="46"/>
        <v>10</v>
      </c>
      <c r="J244" s="163">
        <f t="shared" si="47"/>
        <v>40</v>
      </c>
      <c r="L244" s="177"/>
    </row>
    <row r="245" spans="1:12" x14ac:dyDescent="0.25">
      <c r="A245" s="129">
        <v>29</v>
      </c>
      <c r="B245" s="142" t="s">
        <v>487</v>
      </c>
      <c r="C245" s="63" t="s">
        <v>488</v>
      </c>
      <c r="D245" s="58" t="s">
        <v>13</v>
      </c>
      <c r="E245" s="58">
        <v>21</v>
      </c>
      <c r="F245" s="157">
        <v>2750</v>
      </c>
      <c r="G245" s="58">
        <v>1</v>
      </c>
      <c r="H245" s="167">
        <f t="shared" si="45"/>
        <v>0</v>
      </c>
      <c r="I245" s="163">
        <f t="shared" si="46"/>
        <v>2750</v>
      </c>
      <c r="J245" s="163">
        <f t="shared" si="47"/>
        <v>2750</v>
      </c>
      <c r="L245" s="177"/>
    </row>
    <row r="246" spans="1:12" x14ac:dyDescent="0.25">
      <c r="A246" s="129" t="s">
        <v>489</v>
      </c>
      <c r="B246" s="143" t="s">
        <v>490</v>
      </c>
      <c r="C246" s="63" t="s">
        <v>491</v>
      </c>
      <c r="D246" s="58">
        <v>36</v>
      </c>
      <c r="E246" s="58" t="s">
        <v>17</v>
      </c>
      <c r="F246" s="157">
        <v>660</v>
      </c>
      <c r="G246" s="58">
        <f>G245</f>
        <v>1</v>
      </c>
      <c r="H246" s="175">
        <f>$H$3</f>
        <v>0</v>
      </c>
      <c r="I246" s="163">
        <f t="shared" si="46"/>
        <v>660</v>
      </c>
      <c r="J246" s="163">
        <f t="shared" si="47"/>
        <v>660</v>
      </c>
      <c r="L246" s="177"/>
    </row>
    <row r="247" spans="1:12" x14ac:dyDescent="0.25">
      <c r="A247" s="129">
        <v>29.1</v>
      </c>
      <c r="B247" s="143" t="s">
        <v>492</v>
      </c>
      <c r="C247" s="63" t="s">
        <v>60</v>
      </c>
      <c r="D247" s="58" t="s">
        <v>13</v>
      </c>
      <c r="E247" s="58">
        <v>21</v>
      </c>
      <c r="F247" s="157">
        <v>0</v>
      </c>
      <c r="G247" s="58">
        <f>G245</f>
        <v>1</v>
      </c>
      <c r="H247" s="167">
        <f>$H$2</f>
        <v>0</v>
      </c>
      <c r="I247" s="163">
        <f t="shared" si="46"/>
        <v>0</v>
      </c>
      <c r="J247" s="163">
        <f t="shared" si="47"/>
        <v>0</v>
      </c>
      <c r="L247" s="177"/>
    </row>
    <row r="248" spans="1:12" x14ac:dyDescent="0.25">
      <c r="A248" s="191"/>
      <c r="B248" s="192" t="s">
        <v>780</v>
      </c>
      <c r="C248" s="63" t="s">
        <v>781</v>
      </c>
      <c r="D248" s="58" t="s">
        <v>13</v>
      </c>
      <c r="E248" s="58">
        <v>21</v>
      </c>
      <c r="F248" s="193">
        <v>5</v>
      </c>
      <c r="G248" s="58">
        <v>40</v>
      </c>
      <c r="H248" s="167">
        <f>$H$2</f>
        <v>0</v>
      </c>
      <c r="I248" s="163">
        <f t="shared" si="46"/>
        <v>5</v>
      </c>
      <c r="J248" s="163">
        <f t="shared" si="47"/>
        <v>200</v>
      </c>
      <c r="L248" s="177"/>
    </row>
    <row r="249" spans="1:12" x14ac:dyDescent="0.25">
      <c r="A249" s="129"/>
      <c r="B249" s="143"/>
      <c r="C249" s="63"/>
      <c r="D249" s="58"/>
      <c r="E249" s="58"/>
      <c r="F249" s="157"/>
      <c r="G249" s="58"/>
    </row>
    <row r="250" spans="1:12" s="179" customFormat="1" ht="20.100000000000001" customHeight="1" thickBot="1" x14ac:dyDescent="0.3">
      <c r="A250" s="159" t="s">
        <v>10</v>
      </c>
      <c r="B250" s="311" t="s">
        <v>249</v>
      </c>
      <c r="C250" s="311"/>
      <c r="D250" s="311"/>
      <c r="E250" s="311"/>
      <c r="F250" s="312"/>
      <c r="G250" s="183" t="s">
        <v>10</v>
      </c>
      <c r="H250" s="161"/>
      <c r="I250" s="178"/>
      <c r="J250" s="178"/>
    </row>
    <row r="251" spans="1:12" s="174" customFormat="1" ht="45" customHeight="1" thickTop="1" x14ac:dyDescent="0.25">
      <c r="A251" s="184"/>
      <c r="B251" s="184" t="s">
        <v>5</v>
      </c>
      <c r="C251" s="184" t="s">
        <v>6</v>
      </c>
      <c r="D251" s="184" t="s">
        <v>247</v>
      </c>
      <c r="E251" s="184" t="s">
        <v>7</v>
      </c>
      <c r="F251" s="185" t="s">
        <v>8</v>
      </c>
      <c r="G251" s="184" t="s">
        <v>9</v>
      </c>
      <c r="H251" s="172" t="s">
        <v>775</v>
      </c>
      <c r="I251" s="173" t="s">
        <v>776</v>
      </c>
      <c r="J251" s="173" t="s">
        <v>777</v>
      </c>
    </row>
    <row r="252" spans="1:12" x14ac:dyDescent="0.25">
      <c r="A252" s="73"/>
      <c r="B252" s="121"/>
      <c r="C252" s="62"/>
      <c r="D252" s="72"/>
      <c r="E252" s="72"/>
      <c r="F252" s="155"/>
      <c r="G252" s="72"/>
    </row>
    <row r="253" spans="1:12" x14ac:dyDescent="0.25">
      <c r="A253" s="73">
        <v>32</v>
      </c>
      <c r="B253" s="141" t="s">
        <v>744</v>
      </c>
      <c r="C253" s="62" t="s">
        <v>745</v>
      </c>
      <c r="D253" s="72" t="s">
        <v>13</v>
      </c>
      <c r="E253" s="72">
        <v>14</v>
      </c>
      <c r="F253" s="155">
        <v>3990</v>
      </c>
      <c r="G253" s="72">
        <v>1</v>
      </c>
      <c r="H253" s="167">
        <f t="shared" ref="H253" si="48">$H$2</f>
        <v>0</v>
      </c>
      <c r="I253" s="182">
        <f t="shared" ref="I253:I275" si="49">ROUND(F253-(F253*H253),2)</f>
        <v>3990</v>
      </c>
      <c r="J253" s="182">
        <f t="shared" ref="J253:J275" si="50">ROUND((I253*G253),2)</f>
        <v>3990</v>
      </c>
      <c r="L253" s="177"/>
    </row>
    <row r="254" spans="1:12" ht="24" customHeight="1" x14ac:dyDescent="0.25">
      <c r="A254" s="73" t="s">
        <v>746</v>
      </c>
      <c r="B254" s="121" t="s">
        <v>747</v>
      </c>
      <c r="C254" s="62" t="s">
        <v>748</v>
      </c>
      <c r="D254" s="72">
        <v>36</v>
      </c>
      <c r="E254" s="72" t="s">
        <v>17</v>
      </c>
      <c r="F254" s="155">
        <v>960</v>
      </c>
      <c r="G254" s="72">
        <v>1</v>
      </c>
      <c r="H254" s="175">
        <f>$H$3</f>
        <v>0</v>
      </c>
      <c r="I254" s="182">
        <f t="shared" si="49"/>
        <v>960</v>
      </c>
      <c r="J254" s="182">
        <f t="shared" si="50"/>
        <v>960</v>
      </c>
      <c r="L254" s="177"/>
    </row>
    <row r="255" spans="1:12" x14ac:dyDescent="0.25">
      <c r="A255" s="73">
        <v>32.1</v>
      </c>
      <c r="B255" s="121" t="s">
        <v>63</v>
      </c>
      <c r="C255" s="62" t="s">
        <v>64</v>
      </c>
      <c r="D255" s="72" t="s">
        <v>13</v>
      </c>
      <c r="E255" s="72">
        <v>14</v>
      </c>
      <c r="F255" s="155">
        <v>0</v>
      </c>
      <c r="G255" s="72">
        <v>1</v>
      </c>
      <c r="H255" s="167">
        <f t="shared" ref="H255:H257" si="51">$H$2</f>
        <v>0</v>
      </c>
      <c r="I255" s="182">
        <f t="shared" si="49"/>
        <v>0</v>
      </c>
      <c r="J255" s="182">
        <f t="shared" si="50"/>
        <v>0</v>
      </c>
      <c r="L255" s="177"/>
    </row>
    <row r="256" spans="1:12" x14ac:dyDescent="0.25">
      <c r="A256" s="73">
        <v>32.200000000000003</v>
      </c>
      <c r="B256" s="121" t="s">
        <v>749</v>
      </c>
      <c r="C256" s="62" t="s">
        <v>750</v>
      </c>
      <c r="D256" s="72" t="s">
        <v>13</v>
      </c>
      <c r="E256" s="72">
        <v>14</v>
      </c>
      <c r="F256" s="155">
        <v>0</v>
      </c>
      <c r="G256" s="72">
        <v>1</v>
      </c>
      <c r="H256" s="167">
        <f t="shared" si="51"/>
        <v>0</v>
      </c>
      <c r="I256" s="182">
        <f t="shared" si="49"/>
        <v>0</v>
      </c>
      <c r="J256" s="182">
        <f t="shared" si="50"/>
        <v>0</v>
      </c>
      <c r="L256" s="177"/>
    </row>
    <row r="257" spans="1:12" x14ac:dyDescent="0.25">
      <c r="A257" s="73">
        <v>32.299999999999997</v>
      </c>
      <c r="B257" s="121" t="s">
        <v>65</v>
      </c>
      <c r="C257" s="62" t="s">
        <v>66</v>
      </c>
      <c r="D257" s="72" t="s">
        <v>13</v>
      </c>
      <c r="E257" s="72">
        <v>14</v>
      </c>
      <c r="F257" s="155">
        <v>1500</v>
      </c>
      <c r="G257" s="72">
        <v>1</v>
      </c>
      <c r="H257" s="167">
        <f t="shared" si="51"/>
        <v>0</v>
      </c>
      <c r="I257" s="182">
        <f t="shared" si="49"/>
        <v>1500</v>
      </c>
      <c r="J257" s="182">
        <f t="shared" si="50"/>
        <v>1500</v>
      </c>
      <c r="L257" s="177"/>
    </row>
    <row r="258" spans="1:12" x14ac:dyDescent="0.25">
      <c r="A258" s="73" t="s">
        <v>751</v>
      </c>
      <c r="B258" s="121" t="s">
        <v>67</v>
      </c>
      <c r="C258" s="62" t="s">
        <v>68</v>
      </c>
      <c r="D258" s="72">
        <v>36</v>
      </c>
      <c r="E258" s="72" t="s">
        <v>17</v>
      </c>
      <c r="F258" s="155">
        <v>777</v>
      </c>
      <c r="G258" s="72">
        <v>1</v>
      </c>
      <c r="H258" s="175">
        <f>$H$3</f>
        <v>0</v>
      </c>
      <c r="I258" s="182">
        <f t="shared" si="49"/>
        <v>777</v>
      </c>
      <c r="J258" s="182">
        <f t="shared" si="50"/>
        <v>777</v>
      </c>
      <c r="L258" s="177"/>
    </row>
    <row r="259" spans="1:12" x14ac:dyDescent="0.25">
      <c r="A259" s="73">
        <v>32.4</v>
      </c>
      <c r="B259" s="121" t="s">
        <v>443</v>
      </c>
      <c r="C259" s="62" t="s">
        <v>444</v>
      </c>
      <c r="D259" s="72" t="s">
        <v>13</v>
      </c>
      <c r="E259" s="72">
        <v>14</v>
      </c>
      <c r="F259" s="155">
        <v>99</v>
      </c>
      <c r="G259" s="72">
        <v>1</v>
      </c>
      <c r="H259" s="167">
        <f t="shared" ref="H259:H260" si="52">$H$2</f>
        <v>0</v>
      </c>
      <c r="I259" s="182">
        <f t="shared" si="49"/>
        <v>99</v>
      </c>
      <c r="J259" s="182">
        <f t="shared" si="50"/>
        <v>99</v>
      </c>
      <c r="L259" s="177"/>
    </row>
    <row r="260" spans="1:12" x14ac:dyDescent="0.25">
      <c r="A260" s="73">
        <v>32.5</v>
      </c>
      <c r="B260" s="121" t="s">
        <v>452</v>
      </c>
      <c r="C260" s="62" t="s">
        <v>453</v>
      </c>
      <c r="D260" s="72" t="s">
        <v>13</v>
      </c>
      <c r="E260" s="72">
        <v>14</v>
      </c>
      <c r="F260" s="155">
        <v>468</v>
      </c>
      <c r="G260" s="72">
        <v>1</v>
      </c>
      <c r="H260" s="167">
        <f t="shared" si="52"/>
        <v>0</v>
      </c>
      <c r="I260" s="182">
        <f t="shared" si="49"/>
        <v>468</v>
      </c>
      <c r="J260" s="182">
        <f t="shared" si="50"/>
        <v>468</v>
      </c>
      <c r="L260" s="177"/>
    </row>
    <row r="261" spans="1:12" x14ac:dyDescent="0.25">
      <c r="A261" s="73">
        <v>32.6</v>
      </c>
      <c r="B261" s="121" t="s">
        <v>752</v>
      </c>
      <c r="C261" s="62" t="s">
        <v>753</v>
      </c>
      <c r="D261" s="72" t="s">
        <v>13</v>
      </c>
      <c r="E261" s="72">
        <v>14</v>
      </c>
      <c r="F261" s="155">
        <v>60</v>
      </c>
      <c r="G261" s="72">
        <v>1</v>
      </c>
      <c r="H261" s="167">
        <f t="shared" ref="H261:H275" si="53">$H$2</f>
        <v>0</v>
      </c>
      <c r="I261" s="182">
        <f t="shared" si="49"/>
        <v>60</v>
      </c>
      <c r="J261" s="182">
        <f t="shared" si="50"/>
        <v>60</v>
      </c>
      <c r="L261" s="177"/>
    </row>
    <row r="262" spans="1:12" x14ac:dyDescent="0.25">
      <c r="A262" s="73">
        <v>32.700000000000003</v>
      </c>
      <c r="B262" s="121" t="s">
        <v>754</v>
      </c>
      <c r="C262" s="62" t="s">
        <v>755</v>
      </c>
      <c r="D262" s="72" t="s">
        <v>13</v>
      </c>
      <c r="E262" s="72">
        <v>14</v>
      </c>
      <c r="F262" s="155">
        <v>0</v>
      </c>
      <c r="G262" s="72">
        <v>1</v>
      </c>
      <c r="H262" s="167">
        <f t="shared" si="53"/>
        <v>0</v>
      </c>
      <c r="I262" s="182">
        <f t="shared" si="49"/>
        <v>0</v>
      </c>
      <c r="J262" s="182">
        <f t="shared" si="50"/>
        <v>0</v>
      </c>
      <c r="L262" s="177"/>
    </row>
    <row r="263" spans="1:12" x14ac:dyDescent="0.25">
      <c r="A263" s="73">
        <v>32.799999999999997</v>
      </c>
      <c r="B263" s="121" t="s">
        <v>756</v>
      </c>
      <c r="C263" s="62" t="s">
        <v>757</v>
      </c>
      <c r="D263" s="72" t="s">
        <v>13</v>
      </c>
      <c r="E263" s="72">
        <v>14</v>
      </c>
      <c r="F263" s="155">
        <v>0</v>
      </c>
      <c r="G263" s="72">
        <v>1</v>
      </c>
      <c r="H263" s="167">
        <f t="shared" si="53"/>
        <v>0</v>
      </c>
      <c r="I263" s="182">
        <f t="shared" si="49"/>
        <v>0</v>
      </c>
      <c r="J263" s="182">
        <f t="shared" si="50"/>
        <v>0</v>
      </c>
      <c r="L263" s="177"/>
    </row>
    <row r="264" spans="1:12" x14ac:dyDescent="0.25">
      <c r="A264" s="73">
        <v>32.9</v>
      </c>
      <c r="B264" s="121" t="s">
        <v>445</v>
      </c>
      <c r="C264" s="62" t="s">
        <v>446</v>
      </c>
      <c r="D264" s="72" t="s">
        <v>13</v>
      </c>
      <c r="E264" s="72">
        <v>21</v>
      </c>
      <c r="F264" s="155">
        <v>0</v>
      </c>
      <c r="G264" s="72">
        <v>1</v>
      </c>
      <c r="H264" s="167">
        <f t="shared" si="53"/>
        <v>0</v>
      </c>
      <c r="I264" s="182">
        <f t="shared" si="49"/>
        <v>0</v>
      </c>
      <c r="J264" s="182">
        <f t="shared" si="50"/>
        <v>0</v>
      </c>
      <c r="L264" s="177"/>
    </row>
    <row r="265" spans="1:12" x14ac:dyDescent="0.25">
      <c r="A265" s="73">
        <v>32.1</v>
      </c>
      <c r="B265" s="121" t="s">
        <v>461</v>
      </c>
      <c r="C265" s="62" t="s">
        <v>462</v>
      </c>
      <c r="D265" s="72" t="s">
        <v>13</v>
      </c>
      <c r="E265" s="72">
        <v>14</v>
      </c>
      <c r="F265" s="155">
        <v>0</v>
      </c>
      <c r="G265" s="72">
        <v>1</v>
      </c>
      <c r="H265" s="167">
        <f t="shared" si="53"/>
        <v>0</v>
      </c>
      <c r="I265" s="182">
        <f t="shared" si="49"/>
        <v>0</v>
      </c>
      <c r="J265" s="182">
        <f t="shared" si="50"/>
        <v>0</v>
      </c>
      <c r="L265" s="177"/>
    </row>
    <row r="266" spans="1:12" x14ac:dyDescent="0.25">
      <c r="A266" s="73">
        <v>32.11</v>
      </c>
      <c r="B266" s="121" t="s">
        <v>69</v>
      </c>
      <c r="C266" s="62" t="s">
        <v>70</v>
      </c>
      <c r="D266" s="72" t="s">
        <v>13</v>
      </c>
      <c r="E266" s="72">
        <v>21</v>
      </c>
      <c r="F266" s="155">
        <v>0</v>
      </c>
      <c r="G266" s="72">
        <v>1</v>
      </c>
      <c r="H266" s="167">
        <f t="shared" si="53"/>
        <v>0</v>
      </c>
      <c r="I266" s="182">
        <f t="shared" si="49"/>
        <v>0</v>
      </c>
      <c r="J266" s="182">
        <f t="shared" si="50"/>
        <v>0</v>
      </c>
      <c r="L266" s="177"/>
    </row>
    <row r="267" spans="1:12" x14ac:dyDescent="0.25">
      <c r="A267" s="73">
        <v>32.119999999999997</v>
      </c>
      <c r="B267" s="121" t="s">
        <v>63</v>
      </c>
      <c r="C267" s="62" t="s">
        <v>64</v>
      </c>
      <c r="D267" s="72" t="s">
        <v>13</v>
      </c>
      <c r="E267" s="72">
        <v>14</v>
      </c>
      <c r="F267" s="155">
        <v>0</v>
      </c>
      <c r="G267" s="72">
        <v>1</v>
      </c>
      <c r="H267" s="167">
        <f t="shared" si="53"/>
        <v>0</v>
      </c>
      <c r="I267" s="182">
        <f t="shared" si="49"/>
        <v>0</v>
      </c>
      <c r="J267" s="182">
        <f t="shared" si="50"/>
        <v>0</v>
      </c>
      <c r="L267" s="177"/>
    </row>
    <row r="268" spans="1:12" x14ac:dyDescent="0.25">
      <c r="A268" s="73">
        <v>32.130000000000003</v>
      </c>
      <c r="B268" s="121" t="s">
        <v>758</v>
      </c>
      <c r="C268" s="62" t="s">
        <v>759</v>
      </c>
      <c r="D268" s="72" t="s">
        <v>13</v>
      </c>
      <c r="E268" s="72">
        <v>14</v>
      </c>
      <c r="F268" s="155">
        <v>0</v>
      </c>
      <c r="G268" s="72">
        <v>1</v>
      </c>
      <c r="H268" s="167">
        <f t="shared" si="53"/>
        <v>0</v>
      </c>
      <c r="I268" s="182">
        <f t="shared" si="49"/>
        <v>0</v>
      </c>
      <c r="J268" s="182">
        <f t="shared" si="50"/>
        <v>0</v>
      </c>
      <c r="L268" s="177"/>
    </row>
    <row r="269" spans="1:12" x14ac:dyDescent="0.25">
      <c r="A269" s="73">
        <v>32.14</v>
      </c>
      <c r="B269" s="121" t="s">
        <v>760</v>
      </c>
      <c r="C269" s="62" t="s">
        <v>761</v>
      </c>
      <c r="D269" s="72" t="s">
        <v>13</v>
      </c>
      <c r="E269" s="72">
        <v>14</v>
      </c>
      <c r="F269" s="155">
        <v>0</v>
      </c>
      <c r="G269" s="72">
        <v>1</v>
      </c>
      <c r="H269" s="167">
        <f t="shared" si="53"/>
        <v>0</v>
      </c>
      <c r="I269" s="182">
        <f t="shared" si="49"/>
        <v>0</v>
      </c>
      <c r="J269" s="182">
        <f t="shared" si="50"/>
        <v>0</v>
      </c>
      <c r="L269" s="177"/>
    </row>
    <row r="270" spans="1:12" x14ac:dyDescent="0.25">
      <c r="A270" s="73">
        <v>32.15</v>
      </c>
      <c r="B270" s="121" t="s">
        <v>762</v>
      </c>
      <c r="C270" s="62" t="s">
        <v>763</v>
      </c>
      <c r="D270" s="72" t="s">
        <v>13</v>
      </c>
      <c r="E270" s="72">
        <v>14</v>
      </c>
      <c r="F270" s="155">
        <v>0</v>
      </c>
      <c r="G270" s="72">
        <v>1</v>
      </c>
      <c r="H270" s="167">
        <f t="shared" si="53"/>
        <v>0</v>
      </c>
      <c r="I270" s="182">
        <f t="shared" si="49"/>
        <v>0</v>
      </c>
      <c r="J270" s="182">
        <f t="shared" si="50"/>
        <v>0</v>
      </c>
      <c r="L270" s="177"/>
    </row>
    <row r="271" spans="1:12" x14ac:dyDescent="0.25">
      <c r="A271" s="73">
        <v>32.159999999999997</v>
      </c>
      <c r="B271" s="121" t="s">
        <v>468</v>
      </c>
      <c r="C271" s="62" t="s">
        <v>469</v>
      </c>
      <c r="D271" s="72" t="s">
        <v>13</v>
      </c>
      <c r="E271" s="72">
        <v>14</v>
      </c>
      <c r="F271" s="155">
        <v>0</v>
      </c>
      <c r="G271" s="72">
        <v>1</v>
      </c>
      <c r="H271" s="167">
        <f t="shared" si="53"/>
        <v>0</v>
      </c>
      <c r="I271" s="182">
        <f t="shared" si="49"/>
        <v>0</v>
      </c>
      <c r="J271" s="182">
        <f t="shared" si="50"/>
        <v>0</v>
      </c>
      <c r="L271" s="177"/>
    </row>
    <row r="272" spans="1:12" x14ac:dyDescent="0.25">
      <c r="A272" s="73"/>
      <c r="B272" s="121"/>
      <c r="C272" s="62"/>
      <c r="D272" s="72"/>
      <c r="E272" s="72"/>
      <c r="F272" s="155"/>
      <c r="G272" s="72"/>
      <c r="H272" s="167"/>
      <c r="I272" s="182"/>
      <c r="J272" s="182"/>
      <c r="L272" s="177"/>
    </row>
    <row r="273" spans="1:12" x14ac:dyDescent="0.25">
      <c r="A273" s="73">
        <v>21</v>
      </c>
      <c r="B273" s="141" t="s">
        <v>83</v>
      </c>
      <c r="C273" s="62" t="s">
        <v>73</v>
      </c>
      <c r="D273" s="72" t="s">
        <v>13</v>
      </c>
      <c r="E273" s="72">
        <v>14</v>
      </c>
      <c r="F273" s="155">
        <v>468</v>
      </c>
      <c r="G273" s="72">
        <v>2</v>
      </c>
      <c r="H273" s="167">
        <f t="shared" si="53"/>
        <v>0</v>
      </c>
      <c r="I273" s="182">
        <f t="shared" si="49"/>
        <v>468</v>
      </c>
      <c r="J273" s="182">
        <f t="shared" si="50"/>
        <v>936</v>
      </c>
      <c r="L273" s="177"/>
    </row>
    <row r="274" spans="1:12" x14ac:dyDescent="0.25">
      <c r="A274" s="73"/>
      <c r="B274" s="141"/>
      <c r="C274" s="62"/>
      <c r="D274" s="72"/>
      <c r="E274" s="72"/>
      <c r="F274" s="155"/>
      <c r="G274" s="72"/>
      <c r="H274" s="167"/>
      <c r="I274" s="182"/>
      <c r="J274" s="182"/>
      <c r="L274" s="177"/>
    </row>
    <row r="275" spans="1:12" x14ac:dyDescent="0.25">
      <c r="A275" s="73">
        <v>22</v>
      </c>
      <c r="B275" s="141" t="s">
        <v>84</v>
      </c>
      <c r="C275" s="62" t="s">
        <v>72</v>
      </c>
      <c r="D275" s="72" t="s">
        <v>13</v>
      </c>
      <c r="E275" s="72">
        <v>14</v>
      </c>
      <c r="F275" s="155">
        <v>30</v>
      </c>
      <c r="G275" s="72">
        <v>4</v>
      </c>
      <c r="H275" s="167">
        <f t="shared" si="53"/>
        <v>0</v>
      </c>
      <c r="I275" s="182">
        <f t="shared" si="49"/>
        <v>30</v>
      </c>
      <c r="J275" s="182">
        <f t="shared" si="50"/>
        <v>120</v>
      </c>
      <c r="L275" s="177"/>
    </row>
    <row r="276" spans="1:12" x14ac:dyDescent="0.25">
      <c r="A276" s="64"/>
      <c r="B276" s="140"/>
      <c r="C276" s="63"/>
      <c r="D276" s="58"/>
      <c r="E276" s="58"/>
      <c r="F276" s="157"/>
      <c r="G276" s="58"/>
    </row>
    <row r="277" spans="1:12" s="162" customFormat="1" ht="20.100000000000001" customHeight="1" thickBot="1" x14ac:dyDescent="0.3">
      <c r="A277" s="159" t="s">
        <v>10</v>
      </c>
      <c r="B277" s="311" t="s">
        <v>257</v>
      </c>
      <c r="C277" s="311"/>
      <c r="D277" s="311"/>
      <c r="E277" s="311"/>
      <c r="F277" s="312"/>
      <c r="G277" s="183" t="s">
        <v>10</v>
      </c>
      <c r="H277" s="161"/>
      <c r="I277" s="178"/>
      <c r="J277" s="178"/>
    </row>
    <row r="278" spans="1:12" s="174" customFormat="1" ht="45" customHeight="1" thickTop="1" x14ac:dyDescent="0.25">
      <c r="A278" s="184"/>
      <c r="B278" s="184" t="s">
        <v>5</v>
      </c>
      <c r="C278" s="184" t="s">
        <v>6</v>
      </c>
      <c r="D278" s="184" t="s">
        <v>247</v>
      </c>
      <c r="E278" s="184" t="s">
        <v>7</v>
      </c>
      <c r="F278" s="185" t="s">
        <v>8</v>
      </c>
      <c r="G278" s="184" t="s">
        <v>9</v>
      </c>
      <c r="H278" s="172" t="s">
        <v>775</v>
      </c>
      <c r="I278" s="173" t="s">
        <v>776</v>
      </c>
      <c r="J278" s="173" t="s">
        <v>777</v>
      </c>
    </row>
    <row r="279" spans="1:12" x14ac:dyDescent="0.25">
      <c r="A279" s="74">
        <v>28</v>
      </c>
      <c r="B279" s="139" t="s">
        <v>470</v>
      </c>
      <c r="C279" s="62" t="s">
        <v>471</v>
      </c>
      <c r="D279" s="72" t="s">
        <v>13</v>
      </c>
      <c r="E279" s="72">
        <v>56</v>
      </c>
      <c r="F279" s="155">
        <v>5400</v>
      </c>
      <c r="G279" s="72">
        <v>1</v>
      </c>
      <c r="H279" s="167">
        <f t="shared" ref="H279" si="54">$H$2</f>
        <v>0</v>
      </c>
      <c r="I279" s="182">
        <f t="shared" ref="I279:I288" si="55">ROUND(F279-(F279*H279),2)</f>
        <v>5400</v>
      </c>
      <c r="J279" s="182">
        <f t="shared" ref="J279:J288" si="56">ROUND((I279*G279),2)</f>
        <v>5400</v>
      </c>
      <c r="L279" s="177"/>
    </row>
    <row r="280" spans="1:12" x14ac:dyDescent="0.25">
      <c r="A280" s="74" t="s">
        <v>472</v>
      </c>
      <c r="B280" s="144" t="s">
        <v>473</v>
      </c>
      <c r="C280" s="62" t="s">
        <v>474</v>
      </c>
      <c r="D280" s="72">
        <v>36</v>
      </c>
      <c r="E280" s="72" t="s">
        <v>17</v>
      </c>
      <c r="F280" s="155">
        <v>1347</v>
      </c>
      <c r="G280" s="72">
        <v>1</v>
      </c>
      <c r="H280" s="175">
        <f>$H$3</f>
        <v>0</v>
      </c>
      <c r="I280" s="182">
        <f t="shared" si="55"/>
        <v>1347</v>
      </c>
      <c r="J280" s="182">
        <f t="shared" si="56"/>
        <v>1347</v>
      </c>
      <c r="L280" s="177"/>
    </row>
    <row r="281" spans="1:12" x14ac:dyDescent="0.25">
      <c r="A281" s="74">
        <v>28.1</v>
      </c>
      <c r="B281" s="144" t="s">
        <v>475</v>
      </c>
      <c r="C281" s="62" t="s">
        <v>476</v>
      </c>
      <c r="D281" s="72" t="s">
        <v>13</v>
      </c>
      <c r="E281" s="72">
        <v>14</v>
      </c>
      <c r="F281" s="155">
        <v>0</v>
      </c>
      <c r="G281" s="72">
        <v>1</v>
      </c>
      <c r="H281" s="167">
        <f t="shared" ref="H281:H288" si="57">$H$2</f>
        <v>0</v>
      </c>
      <c r="I281" s="182">
        <f t="shared" si="55"/>
        <v>0</v>
      </c>
      <c r="J281" s="182">
        <f t="shared" si="56"/>
        <v>0</v>
      </c>
      <c r="L281" s="177"/>
    </row>
    <row r="282" spans="1:12" x14ac:dyDescent="0.25">
      <c r="A282" s="74">
        <v>28.2</v>
      </c>
      <c r="B282" s="144" t="s">
        <v>477</v>
      </c>
      <c r="C282" s="62" t="s">
        <v>478</v>
      </c>
      <c r="D282" s="72" t="s">
        <v>13</v>
      </c>
      <c r="E282" s="72">
        <v>14</v>
      </c>
      <c r="F282" s="155">
        <v>0</v>
      </c>
      <c r="G282" s="72">
        <v>1</v>
      </c>
      <c r="H282" s="167">
        <f t="shared" si="57"/>
        <v>0</v>
      </c>
      <c r="I282" s="182">
        <f t="shared" si="55"/>
        <v>0</v>
      </c>
      <c r="J282" s="182">
        <f t="shared" si="56"/>
        <v>0</v>
      </c>
      <c r="L282" s="177"/>
    </row>
    <row r="283" spans="1:12" x14ac:dyDescent="0.25">
      <c r="A283" s="74">
        <v>28.3</v>
      </c>
      <c r="B283" s="144" t="s">
        <v>61</v>
      </c>
      <c r="C283" s="62" t="s">
        <v>62</v>
      </c>
      <c r="D283" s="72" t="s">
        <v>13</v>
      </c>
      <c r="E283" s="72">
        <v>14</v>
      </c>
      <c r="F283" s="155">
        <v>0</v>
      </c>
      <c r="G283" s="72">
        <v>1</v>
      </c>
      <c r="H283" s="167">
        <f t="shared" si="57"/>
        <v>0</v>
      </c>
      <c r="I283" s="182">
        <f t="shared" si="55"/>
        <v>0</v>
      </c>
      <c r="J283" s="182">
        <f t="shared" si="56"/>
        <v>0</v>
      </c>
      <c r="L283" s="177"/>
    </row>
    <row r="284" spans="1:12" x14ac:dyDescent="0.25">
      <c r="A284" s="73">
        <v>28.4</v>
      </c>
      <c r="B284" s="121" t="s">
        <v>269</v>
      </c>
      <c r="C284" s="62" t="s">
        <v>270</v>
      </c>
      <c r="D284" s="72" t="s">
        <v>13</v>
      </c>
      <c r="E284" s="72">
        <v>14</v>
      </c>
      <c r="F284" s="155">
        <v>30</v>
      </c>
      <c r="G284" s="72">
        <v>1</v>
      </c>
      <c r="H284" s="167">
        <f t="shared" si="57"/>
        <v>0</v>
      </c>
      <c r="I284" s="182">
        <f t="shared" si="55"/>
        <v>30</v>
      </c>
      <c r="J284" s="182">
        <f t="shared" si="56"/>
        <v>30</v>
      </c>
      <c r="L284" s="177"/>
    </row>
    <row r="285" spans="1:12" x14ac:dyDescent="0.25">
      <c r="A285" s="73">
        <v>28.5</v>
      </c>
      <c r="B285" s="121" t="s">
        <v>479</v>
      </c>
      <c r="C285" s="62" t="s">
        <v>480</v>
      </c>
      <c r="D285" s="72" t="s">
        <v>13</v>
      </c>
      <c r="E285" s="72">
        <v>14</v>
      </c>
      <c r="F285" s="155">
        <v>0</v>
      </c>
      <c r="G285" s="72">
        <v>1</v>
      </c>
      <c r="H285" s="167">
        <f t="shared" si="57"/>
        <v>0</v>
      </c>
      <c r="I285" s="182">
        <f t="shared" si="55"/>
        <v>0</v>
      </c>
      <c r="J285" s="182">
        <f t="shared" si="56"/>
        <v>0</v>
      </c>
      <c r="L285" s="177"/>
    </row>
    <row r="286" spans="1:12" x14ac:dyDescent="0.25">
      <c r="A286" s="73">
        <v>28.6</v>
      </c>
      <c r="B286" s="121" t="s">
        <v>481</v>
      </c>
      <c r="C286" s="62" t="s">
        <v>482</v>
      </c>
      <c r="D286" s="72" t="s">
        <v>13</v>
      </c>
      <c r="E286" s="72">
        <v>14</v>
      </c>
      <c r="F286" s="155">
        <v>0</v>
      </c>
      <c r="G286" s="72">
        <v>1</v>
      </c>
      <c r="H286" s="167">
        <f t="shared" si="57"/>
        <v>0</v>
      </c>
      <c r="I286" s="182">
        <f t="shared" si="55"/>
        <v>0</v>
      </c>
      <c r="J286" s="182">
        <f t="shared" si="56"/>
        <v>0</v>
      </c>
      <c r="L286" s="177"/>
    </row>
    <row r="287" spans="1:12" x14ac:dyDescent="0.25">
      <c r="A287" s="73">
        <v>28.7</v>
      </c>
      <c r="B287" s="121" t="s">
        <v>483</v>
      </c>
      <c r="C287" s="62" t="s">
        <v>484</v>
      </c>
      <c r="D287" s="72" t="s">
        <v>13</v>
      </c>
      <c r="E287" s="72">
        <v>14</v>
      </c>
      <c r="F287" s="155">
        <v>0</v>
      </c>
      <c r="G287" s="72">
        <v>1</v>
      </c>
      <c r="H287" s="167">
        <f t="shared" si="57"/>
        <v>0</v>
      </c>
      <c r="I287" s="182">
        <f t="shared" si="55"/>
        <v>0</v>
      </c>
      <c r="J287" s="182">
        <f t="shared" si="56"/>
        <v>0</v>
      </c>
      <c r="L287" s="177"/>
    </row>
    <row r="288" spans="1:12" x14ac:dyDescent="0.25">
      <c r="A288" s="73">
        <v>28.8</v>
      </c>
      <c r="B288" s="121" t="s">
        <v>485</v>
      </c>
      <c r="C288" s="62" t="s">
        <v>486</v>
      </c>
      <c r="D288" s="72" t="s">
        <v>13</v>
      </c>
      <c r="E288" s="72">
        <v>14</v>
      </c>
      <c r="F288" s="155">
        <v>0</v>
      </c>
      <c r="G288" s="72">
        <v>1</v>
      </c>
      <c r="H288" s="167">
        <f t="shared" si="57"/>
        <v>0</v>
      </c>
      <c r="I288" s="182">
        <f t="shared" si="55"/>
        <v>0</v>
      </c>
      <c r="J288" s="182">
        <f t="shared" si="56"/>
        <v>0</v>
      </c>
      <c r="L288" s="177"/>
    </row>
    <row r="290" spans="1:10" s="181" customFormat="1" ht="20.100000000000001" customHeight="1" thickBot="1" x14ac:dyDescent="0.3">
      <c r="A290" s="187" t="s">
        <v>10</v>
      </c>
      <c r="B290" s="311" t="s">
        <v>256</v>
      </c>
      <c r="C290" s="311"/>
      <c r="D290" s="311"/>
      <c r="E290" s="311"/>
      <c r="F290" s="312"/>
      <c r="G290" s="188" t="s">
        <v>10</v>
      </c>
      <c r="H290" s="180"/>
      <c r="I290" s="190"/>
      <c r="J290" s="190"/>
    </row>
    <row r="291" spans="1:10" s="174" customFormat="1" ht="45" customHeight="1" thickTop="1" x14ac:dyDescent="0.25">
      <c r="A291" s="184"/>
      <c r="B291" s="184" t="s">
        <v>5</v>
      </c>
      <c r="C291" s="184" t="s">
        <v>6</v>
      </c>
      <c r="D291" s="184" t="s">
        <v>247</v>
      </c>
      <c r="E291" s="184" t="s">
        <v>7</v>
      </c>
      <c r="F291" s="185" t="s">
        <v>8</v>
      </c>
      <c r="G291" s="184" t="s">
        <v>9</v>
      </c>
      <c r="H291" s="172" t="s">
        <v>775</v>
      </c>
      <c r="I291" s="173" t="s">
        <v>776</v>
      </c>
      <c r="J291" s="173" t="s">
        <v>777</v>
      </c>
    </row>
    <row r="292" spans="1:10" x14ac:dyDescent="0.25">
      <c r="A292" s="61">
        <v>9</v>
      </c>
      <c r="B292" s="139" t="s">
        <v>535</v>
      </c>
      <c r="C292" s="62" t="s">
        <v>536</v>
      </c>
      <c r="D292" s="72" t="s">
        <v>13</v>
      </c>
      <c r="E292" s="72">
        <v>14</v>
      </c>
      <c r="F292" s="155">
        <v>16500</v>
      </c>
      <c r="G292" s="72">
        <v>2</v>
      </c>
      <c r="H292" s="167">
        <f t="shared" ref="H292:H296" si="58">$H$2</f>
        <v>0</v>
      </c>
      <c r="I292" s="182">
        <f t="shared" ref="I292:I296" si="59">ROUND(F292-(F292*H292),2)</f>
        <v>16500</v>
      </c>
      <c r="J292" s="182">
        <f t="shared" ref="J292:J296" si="60">ROUND((I292*G292),2)</f>
        <v>33000</v>
      </c>
    </row>
    <row r="293" spans="1:10" x14ac:dyDescent="0.25">
      <c r="A293" s="73">
        <v>9.1</v>
      </c>
      <c r="B293" s="121" t="s">
        <v>546</v>
      </c>
      <c r="C293" s="62" t="s">
        <v>547</v>
      </c>
      <c r="D293" s="72" t="s">
        <v>13</v>
      </c>
      <c r="E293" s="72">
        <v>14</v>
      </c>
      <c r="F293" s="155">
        <v>0</v>
      </c>
      <c r="G293" s="72">
        <f>$G$292*10</f>
        <v>20</v>
      </c>
      <c r="H293" s="167">
        <f t="shared" si="58"/>
        <v>0</v>
      </c>
      <c r="I293" s="182">
        <f t="shared" si="59"/>
        <v>0</v>
      </c>
      <c r="J293" s="182">
        <f t="shared" si="60"/>
        <v>0</v>
      </c>
    </row>
    <row r="294" spans="1:10" x14ac:dyDescent="0.25">
      <c r="A294" s="73">
        <v>9.1999999999999993</v>
      </c>
      <c r="B294" s="121" t="s">
        <v>226</v>
      </c>
      <c r="C294" s="62" t="s">
        <v>227</v>
      </c>
      <c r="D294" s="72" t="s">
        <v>13</v>
      </c>
      <c r="E294" s="72">
        <v>14</v>
      </c>
      <c r="F294" s="155">
        <v>0</v>
      </c>
      <c r="G294" s="72">
        <f>$G$292*10</f>
        <v>20</v>
      </c>
      <c r="H294" s="167">
        <f t="shared" si="58"/>
        <v>0</v>
      </c>
      <c r="I294" s="182">
        <f t="shared" si="59"/>
        <v>0</v>
      </c>
      <c r="J294" s="182">
        <f t="shared" si="60"/>
        <v>0</v>
      </c>
    </row>
    <row r="295" spans="1:10" x14ac:dyDescent="0.25">
      <c r="A295" s="73">
        <v>9.3000000000000007</v>
      </c>
      <c r="B295" s="121" t="s">
        <v>33</v>
      </c>
      <c r="C295" s="62" t="s">
        <v>34</v>
      </c>
      <c r="D295" s="72" t="s">
        <v>13</v>
      </c>
      <c r="E295" s="72">
        <v>14</v>
      </c>
      <c r="F295" s="155">
        <v>0</v>
      </c>
      <c r="G295" s="72">
        <f>$G$292*10</f>
        <v>20</v>
      </c>
      <c r="H295" s="167">
        <f t="shared" si="58"/>
        <v>0</v>
      </c>
      <c r="I295" s="182">
        <f t="shared" si="59"/>
        <v>0</v>
      </c>
      <c r="J295" s="182">
        <f t="shared" si="60"/>
        <v>0</v>
      </c>
    </row>
    <row r="296" spans="1:10" x14ac:dyDescent="0.25">
      <c r="A296" s="73">
        <v>9.4</v>
      </c>
      <c r="B296" s="121" t="s">
        <v>541</v>
      </c>
      <c r="C296" s="62" t="s">
        <v>542</v>
      </c>
      <c r="D296" s="72" t="s">
        <v>13</v>
      </c>
      <c r="E296" s="72">
        <v>14</v>
      </c>
      <c r="F296" s="155">
        <v>0</v>
      </c>
      <c r="G296" s="72">
        <f>$G$292*10</f>
        <v>20</v>
      </c>
      <c r="H296" s="167">
        <f t="shared" si="58"/>
        <v>0</v>
      </c>
      <c r="I296" s="182">
        <f t="shared" si="59"/>
        <v>0</v>
      </c>
      <c r="J296" s="182">
        <f t="shared" si="60"/>
        <v>0</v>
      </c>
    </row>
    <row r="297" spans="1:10" x14ac:dyDescent="0.25">
      <c r="A297" s="61"/>
      <c r="B297" s="139"/>
      <c r="C297" s="62"/>
      <c r="D297" s="72"/>
      <c r="E297" s="72"/>
      <c r="F297" s="155"/>
      <c r="G297" s="72"/>
    </row>
    <row r="298" spans="1:10" s="181" customFormat="1" ht="20.100000000000001" customHeight="1" thickBot="1" x14ac:dyDescent="0.3">
      <c r="A298" s="187" t="s">
        <v>10</v>
      </c>
      <c r="B298" s="311" t="s">
        <v>779</v>
      </c>
      <c r="C298" s="311"/>
      <c r="D298" s="311"/>
      <c r="E298" s="311"/>
      <c r="F298" s="312"/>
      <c r="G298" s="188" t="s">
        <v>10</v>
      </c>
      <c r="H298" s="180"/>
      <c r="I298" s="190"/>
      <c r="J298" s="190"/>
    </row>
    <row r="299" spans="1:10" s="174" customFormat="1" ht="45" customHeight="1" thickTop="1" x14ac:dyDescent="0.25">
      <c r="A299" s="184"/>
      <c r="B299" s="184" t="s">
        <v>5</v>
      </c>
      <c r="C299" s="184" t="s">
        <v>6</v>
      </c>
      <c r="D299" s="184" t="s">
        <v>247</v>
      </c>
      <c r="E299" s="184" t="s">
        <v>7</v>
      </c>
      <c r="F299" s="185" t="s">
        <v>8</v>
      </c>
      <c r="G299" s="184" t="s">
        <v>9</v>
      </c>
      <c r="H299" s="172" t="s">
        <v>775</v>
      </c>
      <c r="I299" s="173" t="s">
        <v>776</v>
      </c>
      <c r="J299" s="173" t="s">
        <v>777</v>
      </c>
    </row>
    <row r="300" spans="1:10" x14ac:dyDescent="0.25">
      <c r="A300" s="61">
        <v>1</v>
      </c>
      <c r="B300" s="123" t="s">
        <v>90</v>
      </c>
      <c r="C300" s="71" t="s">
        <v>250</v>
      </c>
      <c r="D300" s="72">
        <v>12</v>
      </c>
      <c r="F300" s="155">
        <v>7.7</v>
      </c>
      <c r="G300" s="124">
        <f>G233</f>
        <v>110</v>
      </c>
      <c r="H300" s="167">
        <v>0</v>
      </c>
      <c r="I300" s="182">
        <f>ROUND(F300-(F300*H300),2)</f>
        <v>7.7</v>
      </c>
      <c r="J300" s="182">
        <f>ROUND((I300*G300),2)</f>
        <v>847</v>
      </c>
    </row>
    <row r="302" spans="1:10" s="162" customFormat="1" ht="20.100000000000001" customHeight="1" thickBot="1" x14ac:dyDescent="0.3">
      <c r="A302" s="159" t="s">
        <v>10</v>
      </c>
      <c r="B302" s="311" t="s">
        <v>255</v>
      </c>
      <c r="C302" s="311"/>
      <c r="D302" s="311"/>
      <c r="E302" s="311"/>
      <c r="F302" s="312"/>
      <c r="G302" s="160" t="s">
        <v>10</v>
      </c>
      <c r="H302" s="161"/>
      <c r="I302" s="178"/>
      <c r="J302" s="178"/>
    </row>
    <row r="303" spans="1:10" s="174" customFormat="1" ht="45" customHeight="1" thickTop="1" x14ac:dyDescent="0.25">
      <c r="A303" s="184"/>
      <c r="B303" s="184" t="s">
        <v>5</v>
      </c>
      <c r="C303" s="184" t="s">
        <v>6</v>
      </c>
      <c r="D303" s="184" t="s">
        <v>247</v>
      </c>
      <c r="E303" s="184" t="s">
        <v>7</v>
      </c>
      <c r="F303" s="185" t="s">
        <v>8</v>
      </c>
      <c r="G303" s="184" t="s">
        <v>9</v>
      </c>
      <c r="H303" s="172" t="s">
        <v>775</v>
      </c>
      <c r="I303" s="173" t="s">
        <v>776</v>
      </c>
      <c r="J303" s="173" t="s">
        <v>777</v>
      </c>
    </row>
    <row r="304" spans="1:10" x14ac:dyDescent="0.25">
      <c r="A304" s="61">
        <v>1</v>
      </c>
      <c r="B304" s="123" t="s">
        <v>91</v>
      </c>
      <c r="C304" s="71" t="s">
        <v>1</v>
      </c>
      <c r="F304" s="158">
        <v>3150</v>
      </c>
      <c r="G304" s="124">
        <v>6</v>
      </c>
      <c r="H304" s="281"/>
      <c r="I304" s="182">
        <f t="shared" ref="I304:I309" si="61">ROUND(F304-(F304*H304),2)</f>
        <v>3150</v>
      </c>
      <c r="J304" s="182">
        <f t="shared" ref="J304:J309" si="62">ROUND((I304*G304),2)</f>
        <v>18900</v>
      </c>
    </row>
    <row r="305" spans="1:10" x14ac:dyDescent="0.25">
      <c r="A305" s="61">
        <v>2</v>
      </c>
      <c r="B305" s="123" t="s">
        <v>92</v>
      </c>
      <c r="C305" s="71" t="s">
        <v>2</v>
      </c>
      <c r="F305" s="158">
        <v>599</v>
      </c>
      <c r="G305" s="124">
        <v>4</v>
      </c>
      <c r="H305" s="281"/>
      <c r="I305" s="182">
        <f t="shared" si="61"/>
        <v>599</v>
      </c>
      <c r="J305" s="182">
        <f t="shared" si="62"/>
        <v>2396</v>
      </c>
    </row>
    <row r="306" spans="1:10" x14ac:dyDescent="0.25">
      <c r="A306" s="61">
        <v>3</v>
      </c>
      <c r="B306" s="123" t="s">
        <v>93</v>
      </c>
      <c r="C306" s="71" t="s">
        <v>3</v>
      </c>
      <c r="F306" s="158">
        <v>249.99</v>
      </c>
      <c r="G306" s="124">
        <v>12</v>
      </c>
      <c r="H306" s="281"/>
      <c r="I306" s="182">
        <f t="shared" si="61"/>
        <v>249.99</v>
      </c>
      <c r="J306" s="182">
        <f t="shared" si="62"/>
        <v>2999.88</v>
      </c>
    </row>
    <row r="307" spans="1:10" x14ac:dyDescent="0.25">
      <c r="A307" s="61">
        <v>4</v>
      </c>
      <c r="B307" s="123" t="s">
        <v>94</v>
      </c>
      <c r="C307" s="71" t="s">
        <v>4</v>
      </c>
      <c r="F307" s="158">
        <v>29.99</v>
      </c>
      <c r="G307" s="124">
        <v>48</v>
      </c>
      <c r="H307" s="281"/>
      <c r="I307" s="182">
        <f t="shared" si="61"/>
        <v>29.99</v>
      </c>
      <c r="J307" s="182">
        <f t="shared" si="62"/>
        <v>1439.52</v>
      </c>
    </row>
    <row r="308" spans="1:10" x14ac:dyDescent="0.25">
      <c r="A308" s="61">
        <v>5</v>
      </c>
      <c r="B308" s="123" t="s">
        <v>769</v>
      </c>
      <c r="C308" s="71" t="s">
        <v>768</v>
      </c>
      <c r="F308" s="158">
        <v>829</v>
      </c>
      <c r="G308" s="124">
        <v>0</v>
      </c>
      <c r="H308" s="281"/>
      <c r="I308" s="182">
        <f t="shared" si="61"/>
        <v>829</v>
      </c>
      <c r="J308" s="182">
        <f t="shared" si="62"/>
        <v>0</v>
      </c>
    </row>
    <row r="309" spans="1:10" x14ac:dyDescent="0.25">
      <c r="B309" s="123" t="s">
        <v>857</v>
      </c>
      <c r="C309" s="71" t="s">
        <v>858</v>
      </c>
      <c r="F309" s="158">
        <v>149.99</v>
      </c>
      <c r="G309" s="124">
        <v>4</v>
      </c>
      <c r="H309" s="281"/>
      <c r="I309" s="189">
        <f t="shared" si="61"/>
        <v>149.99</v>
      </c>
      <c r="J309" s="189">
        <f t="shared" si="62"/>
        <v>599.96</v>
      </c>
    </row>
  </sheetData>
  <mergeCells count="18">
    <mergeCell ref="B298:F298"/>
    <mergeCell ref="B302:F302"/>
    <mergeCell ref="B10:C10"/>
    <mergeCell ref="B61:C61"/>
    <mergeCell ref="B113:C113"/>
    <mergeCell ref="B166:C166"/>
    <mergeCell ref="B290:F290"/>
    <mergeCell ref="B7:F7"/>
    <mergeCell ref="B221:F221"/>
    <mergeCell ref="B233:F233"/>
    <mergeCell ref="B250:F250"/>
    <mergeCell ref="B277:F277"/>
    <mergeCell ref="I5:J5"/>
    <mergeCell ref="A1:B1"/>
    <mergeCell ref="C1:D1"/>
    <mergeCell ref="D2:F2"/>
    <mergeCell ref="D3:F3"/>
    <mergeCell ref="D5:G5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92"/>
  <sheetViews>
    <sheetView zoomScale="85" zoomScaleNormal="85" workbookViewId="0">
      <pane ySplit="3" topLeftCell="A4" activePane="bottomLeft" state="frozen"/>
      <selection pane="bottomLeft" activeCell="A70" sqref="A70:E73"/>
    </sheetView>
  </sheetViews>
  <sheetFormatPr defaultColWidth="8.7109375" defaultRowHeight="15" x14ac:dyDescent="0.25"/>
  <cols>
    <col min="1" max="1" width="20" style="71" customWidth="1"/>
    <col min="2" max="2" width="98.85546875" style="6" bestFit="1" customWidth="1"/>
    <col min="3" max="3" width="8" style="71" bestFit="1" customWidth="1"/>
    <col min="4" max="6" width="10.7109375" style="71" customWidth="1"/>
    <col min="7" max="7" width="9" style="71" bestFit="1" customWidth="1"/>
    <col min="8" max="8" width="0" style="71" hidden="1" customWidth="1"/>
    <col min="9" max="13" width="13.7109375" style="71" hidden="1" customWidth="1"/>
    <col min="14" max="14" width="15.7109375" style="71" customWidth="1"/>
    <col min="15" max="15" width="36" style="71" bestFit="1" customWidth="1"/>
    <col min="16" max="16384" width="8.7109375" style="71"/>
  </cols>
  <sheetData>
    <row r="1" spans="1:15" ht="35.1" customHeight="1" x14ac:dyDescent="0.25">
      <c r="A1" s="268" t="s">
        <v>786</v>
      </c>
      <c r="B1" s="269" t="s">
        <v>787</v>
      </c>
      <c r="I1" s="164" t="s">
        <v>788</v>
      </c>
      <c r="J1" s="164" t="s">
        <v>789</v>
      </c>
      <c r="K1" s="164" t="s">
        <v>790</v>
      </c>
      <c r="L1" s="164" t="s">
        <v>791</v>
      </c>
      <c r="M1" s="164" t="s">
        <v>792</v>
      </c>
    </row>
    <row r="2" spans="1:15" ht="26.25" x14ac:dyDescent="0.4">
      <c r="B2" s="283" t="s">
        <v>873</v>
      </c>
    </row>
    <row r="3" spans="1:15" ht="15.75" thickBot="1" x14ac:dyDescent="0.3">
      <c r="A3" s="194" t="s">
        <v>5</v>
      </c>
      <c r="B3" s="194" t="s">
        <v>6</v>
      </c>
      <c r="C3" s="194" t="s">
        <v>95</v>
      </c>
      <c r="D3" s="194" t="s">
        <v>96</v>
      </c>
      <c r="E3" s="194" t="s">
        <v>782</v>
      </c>
      <c r="F3" s="286" t="s">
        <v>874</v>
      </c>
      <c r="G3" s="195" t="s">
        <v>783</v>
      </c>
      <c r="I3" s="196" t="s">
        <v>784</v>
      </c>
      <c r="J3" s="196" t="s">
        <v>784</v>
      </c>
      <c r="K3" s="196" t="s">
        <v>784</v>
      </c>
      <c r="L3" s="196" t="s">
        <v>784</v>
      </c>
      <c r="M3" s="196" t="s">
        <v>784</v>
      </c>
      <c r="N3" s="196" t="s">
        <v>785</v>
      </c>
    </row>
    <row r="4" spans="1:15" s="25" customFormat="1" ht="15.75" x14ac:dyDescent="0.25">
      <c r="A4" s="51"/>
      <c r="B4" s="52" t="s">
        <v>97</v>
      </c>
      <c r="C4" s="53"/>
      <c r="D4" s="53"/>
      <c r="E4" s="53"/>
      <c r="F4" s="197"/>
      <c r="G4" s="198"/>
      <c r="H4" s="197"/>
      <c r="I4" s="239">
        <f>I5*$G$5+I6*$G$6+I7*$G$7</f>
        <v>0</v>
      </c>
      <c r="J4" s="239">
        <f t="shared" ref="J4:M4" si="0">J5*$G$5+J6*$G$6+J7*$G$7</f>
        <v>0</v>
      </c>
      <c r="K4" s="239">
        <f t="shared" si="0"/>
        <v>0</v>
      </c>
      <c r="L4" s="239">
        <f t="shared" si="0"/>
        <v>0</v>
      </c>
      <c r="M4" s="239">
        <f t="shared" si="0"/>
        <v>0</v>
      </c>
      <c r="N4" s="199"/>
    </row>
    <row r="5" spans="1:15" x14ac:dyDescent="0.25">
      <c r="A5" s="28" t="s">
        <v>98</v>
      </c>
      <c r="B5" s="40" t="s">
        <v>99</v>
      </c>
      <c r="C5" s="1" t="s">
        <v>100</v>
      </c>
      <c r="D5" s="1" t="s">
        <v>101</v>
      </c>
      <c r="E5" s="1">
        <f t="shared" ref="E5:E7" si="1">SUM(I5:M5)</f>
        <v>16</v>
      </c>
      <c r="F5" s="6"/>
      <c r="G5" s="200"/>
      <c r="H5" s="6"/>
      <c r="I5" s="201">
        <v>16</v>
      </c>
      <c r="J5" s="201"/>
      <c r="K5" s="201"/>
      <c r="L5" s="201"/>
      <c r="M5" s="201"/>
      <c r="N5" s="202">
        <f>E5*G5</f>
        <v>0</v>
      </c>
    </row>
    <row r="6" spans="1:15" x14ac:dyDescent="0.25">
      <c r="A6" s="29" t="s">
        <v>102</v>
      </c>
      <c r="B6" s="40" t="s">
        <v>103</v>
      </c>
      <c r="C6" s="1" t="s">
        <v>0</v>
      </c>
      <c r="D6" s="1" t="s">
        <v>104</v>
      </c>
      <c r="E6" s="1">
        <f t="shared" si="1"/>
        <v>12</v>
      </c>
      <c r="F6" s="6"/>
      <c r="G6" s="200"/>
      <c r="H6" s="6"/>
      <c r="I6" s="201">
        <v>12</v>
      </c>
      <c r="J6" s="201"/>
      <c r="K6" s="201"/>
      <c r="L6" s="201"/>
      <c r="M6" s="201"/>
      <c r="N6" s="202">
        <f t="shared" ref="N6:N7" si="2">E6*G6</f>
        <v>0</v>
      </c>
    </row>
    <row r="7" spans="1:15" ht="15.75" thickBot="1" x14ac:dyDescent="0.3">
      <c r="A7" s="30" t="s">
        <v>105</v>
      </c>
      <c r="B7" s="54" t="s">
        <v>106</v>
      </c>
      <c r="C7" s="31" t="s">
        <v>0</v>
      </c>
      <c r="D7" s="31" t="s">
        <v>104</v>
      </c>
      <c r="E7" s="31">
        <f t="shared" si="1"/>
        <v>1</v>
      </c>
      <c r="F7" s="203"/>
      <c r="G7" s="204"/>
      <c r="H7" s="203"/>
      <c r="I7" s="205">
        <v>1</v>
      </c>
      <c r="J7" s="205"/>
      <c r="K7" s="205"/>
      <c r="L7" s="205"/>
      <c r="M7" s="205"/>
      <c r="N7" s="206">
        <f t="shared" si="2"/>
        <v>0</v>
      </c>
    </row>
    <row r="8" spans="1:15" ht="15.75" thickBot="1" x14ac:dyDescent="0.3"/>
    <row r="9" spans="1:15" ht="15.75" x14ac:dyDescent="0.25">
      <c r="A9" s="22"/>
      <c r="B9" s="23" t="s">
        <v>107</v>
      </c>
      <c r="C9" s="24"/>
      <c r="D9" s="24"/>
      <c r="E9" s="24"/>
      <c r="F9" s="207"/>
      <c r="G9" s="207"/>
      <c r="H9" s="207"/>
      <c r="I9" s="238">
        <f>(I10*$G10)+(I11*$G11)+(I12*$G12)+(I13*$G13)+(I14*$G14)+(I15*$G15)+(I16*$G16)+(I17*$G17)+(I18*$G18)+(I19*$G19)+(I20*$G20)+(I21*$G21)+(I23*$G23)+(I24*$G24)+(I25*$G25)+(I26*$G26)+(I27*$G27)+(I28*$G28)+(I29*$G29)</f>
        <v>0</v>
      </c>
      <c r="J9" s="238">
        <f>(J10*$G10)+(J11*$G11)+(J12*$G12)+(J13*$G13)+(J14*$G14)+(J15*$G15)+(J16*$G16)+(J17*$G17)+(J18*$G18)+(J19*$G19)+(J20*$G20)+(J21*$G21)+(J23*$G23)+(J24*$G24)+(J25*$G25)+(J26*$G26)+(J27*$G27)+(J28*$G28)+(J29*$G29)</f>
        <v>0</v>
      </c>
      <c r="K9" s="238">
        <f t="shared" ref="K9:M9" si="3">(K10*$G10)+(K11*$G11)+(K12*$G12)+(K13*$G13)+(K14*$G14)+(K15*$G15)+(K16*$G16)+(K17*$G17)+(K18*$G18)+(K19*$G19)+(K20*$G20)+(K21*$G21)+(K23*$G23)+(K24*$G24)+(K25*$G25)+(K26*$G26)+(K27*$G27)+(K28*$G28)+(K29*$G29)</f>
        <v>0</v>
      </c>
      <c r="L9" s="238">
        <f t="shared" si="3"/>
        <v>0</v>
      </c>
      <c r="M9" s="238">
        <f t="shared" si="3"/>
        <v>0</v>
      </c>
      <c r="N9" s="208"/>
    </row>
    <row r="10" spans="1:15" x14ac:dyDescent="0.25">
      <c r="A10" s="18" t="s">
        <v>108</v>
      </c>
      <c r="B10" s="41" t="s">
        <v>109</v>
      </c>
      <c r="C10" s="5" t="s">
        <v>110</v>
      </c>
      <c r="D10" s="5" t="s">
        <v>111</v>
      </c>
      <c r="E10" s="5">
        <f t="shared" ref="E10:E29" si="4">SUM(I10:M10)</f>
        <v>0</v>
      </c>
      <c r="F10" s="6"/>
      <c r="G10" s="200"/>
      <c r="H10" s="6"/>
      <c r="I10" s="201"/>
      <c r="J10" s="201"/>
      <c r="K10" s="201"/>
      <c r="L10" s="201"/>
      <c r="M10" s="201"/>
      <c r="N10" s="202">
        <f t="shared" ref="N10:N29" si="5">E10*G10</f>
        <v>0</v>
      </c>
    </row>
    <row r="11" spans="1:15" x14ac:dyDescent="0.25">
      <c r="A11" s="18" t="s">
        <v>112</v>
      </c>
      <c r="B11" s="41" t="s">
        <v>109</v>
      </c>
      <c r="C11" s="5" t="s">
        <v>113</v>
      </c>
      <c r="D11" s="5" t="s">
        <v>111</v>
      </c>
      <c r="E11" s="5">
        <f t="shared" si="4"/>
        <v>240</v>
      </c>
      <c r="F11" s="6"/>
      <c r="G11" s="200"/>
      <c r="H11" s="6"/>
      <c r="I11" s="201">
        <v>240</v>
      </c>
      <c r="J11" s="201"/>
      <c r="K11" s="201"/>
      <c r="L11" s="201"/>
      <c r="M11" s="201"/>
      <c r="N11" s="202">
        <f t="shared" si="5"/>
        <v>0</v>
      </c>
    </row>
    <row r="12" spans="1:15" x14ac:dyDescent="0.25">
      <c r="A12" s="18" t="s">
        <v>114</v>
      </c>
      <c r="B12" s="41" t="s">
        <v>109</v>
      </c>
      <c r="C12" s="5" t="s">
        <v>115</v>
      </c>
      <c r="D12" s="5" t="s">
        <v>111</v>
      </c>
      <c r="E12" s="5">
        <f t="shared" si="4"/>
        <v>240</v>
      </c>
      <c r="F12" s="6"/>
      <c r="G12" s="200"/>
      <c r="H12" s="6"/>
      <c r="I12" s="201">
        <v>240</v>
      </c>
      <c r="J12" s="201"/>
      <c r="K12" s="201"/>
      <c r="L12" s="201"/>
      <c r="M12" s="201"/>
      <c r="N12" s="202">
        <f t="shared" si="5"/>
        <v>0</v>
      </c>
    </row>
    <row r="13" spans="1:15" x14ac:dyDescent="0.25">
      <c r="A13" s="18" t="s">
        <v>116</v>
      </c>
      <c r="B13" s="41" t="s">
        <v>109</v>
      </c>
      <c r="C13" s="5" t="s">
        <v>117</v>
      </c>
      <c r="D13" s="5" t="s">
        <v>111</v>
      </c>
      <c r="E13" s="5">
        <f t="shared" si="4"/>
        <v>0</v>
      </c>
      <c r="F13" s="6"/>
      <c r="G13" s="200"/>
      <c r="H13" s="6"/>
      <c r="I13" s="201"/>
      <c r="J13" s="201"/>
      <c r="K13" s="201"/>
      <c r="L13" s="201"/>
      <c r="M13" s="201"/>
      <c r="N13" s="202">
        <f t="shared" si="5"/>
        <v>0</v>
      </c>
    </row>
    <row r="14" spans="1:15" x14ac:dyDescent="0.25">
      <c r="A14" s="18" t="s">
        <v>118</v>
      </c>
      <c r="B14" s="41" t="s">
        <v>109</v>
      </c>
      <c r="C14" s="5" t="s">
        <v>119</v>
      </c>
      <c r="D14" s="5" t="s">
        <v>111</v>
      </c>
      <c r="E14" s="5">
        <f t="shared" si="4"/>
        <v>0</v>
      </c>
      <c r="F14" s="6"/>
      <c r="G14" s="200"/>
      <c r="H14" s="6"/>
      <c r="I14" s="201"/>
      <c r="J14" s="201"/>
      <c r="K14" s="201"/>
      <c r="L14" s="201"/>
      <c r="M14" s="201"/>
      <c r="N14" s="202">
        <f t="shared" si="5"/>
        <v>0</v>
      </c>
      <c r="O14" s="87"/>
    </row>
    <row r="15" spans="1:15" x14ac:dyDescent="0.25">
      <c r="A15" s="18" t="s">
        <v>120</v>
      </c>
      <c r="B15" s="41" t="s">
        <v>109</v>
      </c>
      <c r="C15" s="5" t="s">
        <v>121</v>
      </c>
      <c r="D15" s="5" t="s">
        <v>111</v>
      </c>
      <c r="E15" s="5">
        <f t="shared" si="4"/>
        <v>0</v>
      </c>
      <c r="F15" s="6"/>
      <c r="G15" s="200"/>
      <c r="H15" s="6"/>
      <c r="I15" s="201"/>
      <c r="J15" s="201"/>
      <c r="K15" s="201"/>
      <c r="L15" s="201"/>
      <c r="M15" s="201"/>
      <c r="N15" s="202">
        <f t="shared" si="5"/>
        <v>0</v>
      </c>
      <c r="O15" s="87"/>
    </row>
    <row r="16" spans="1:15" x14ac:dyDescent="0.25">
      <c r="A16" s="18" t="s">
        <v>122</v>
      </c>
      <c r="B16" s="41" t="s">
        <v>109</v>
      </c>
      <c r="C16" s="5" t="s">
        <v>123</v>
      </c>
      <c r="D16" s="5" t="s">
        <v>111</v>
      </c>
      <c r="E16" s="5">
        <f t="shared" si="4"/>
        <v>0</v>
      </c>
      <c r="F16" s="6"/>
      <c r="G16" s="200"/>
      <c r="H16" s="6"/>
      <c r="I16" s="201"/>
      <c r="J16" s="201"/>
      <c r="K16" s="201"/>
      <c r="L16" s="201"/>
      <c r="M16" s="201"/>
      <c r="N16" s="202">
        <f t="shared" si="5"/>
        <v>0</v>
      </c>
      <c r="O16" s="87"/>
    </row>
    <row r="17" spans="1:15" x14ac:dyDescent="0.25">
      <c r="A17" s="18" t="s">
        <v>124</v>
      </c>
      <c r="B17" s="41" t="s">
        <v>109</v>
      </c>
      <c r="C17" s="5" t="s">
        <v>125</v>
      </c>
      <c r="D17" s="5" t="s">
        <v>111</v>
      </c>
      <c r="E17" s="5">
        <f t="shared" si="4"/>
        <v>0</v>
      </c>
      <c r="F17" s="6"/>
      <c r="G17" s="200"/>
      <c r="H17" s="6"/>
      <c r="I17" s="201"/>
      <c r="J17" s="201"/>
      <c r="K17" s="201"/>
      <c r="L17" s="201"/>
      <c r="M17" s="201"/>
      <c r="N17" s="202">
        <f t="shared" si="5"/>
        <v>0</v>
      </c>
      <c r="O17" s="87"/>
    </row>
    <row r="18" spans="1:15" s="3" customFormat="1" x14ac:dyDescent="0.25">
      <c r="A18" s="19" t="s">
        <v>126</v>
      </c>
      <c r="B18" s="42" t="s">
        <v>127</v>
      </c>
      <c r="C18" s="2" t="s">
        <v>110</v>
      </c>
      <c r="D18" s="2" t="s">
        <v>111</v>
      </c>
      <c r="E18" s="2">
        <f t="shared" si="4"/>
        <v>504</v>
      </c>
      <c r="G18" s="200"/>
      <c r="I18" s="1">
        <v>504</v>
      </c>
      <c r="J18" s="1"/>
      <c r="K18" s="1"/>
      <c r="L18" s="1"/>
      <c r="M18" s="1"/>
      <c r="N18" s="202">
        <f t="shared" si="5"/>
        <v>0</v>
      </c>
      <c r="O18" s="15"/>
    </row>
    <row r="19" spans="1:15" x14ac:dyDescent="0.25">
      <c r="A19" s="19" t="s">
        <v>128</v>
      </c>
      <c r="B19" s="42" t="s">
        <v>127</v>
      </c>
      <c r="C19" s="2" t="s">
        <v>113</v>
      </c>
      <c r="D19" s="2" t="s">
        <v>111</v>
      </c>
      <c r="E19" s="2">
        <f t="shared" si="4"/>
        <v>216</v>
      </c>
      <c r="F19" s="6"/>
      <c r="G19" s="200"/>
      <c r="H19" s="6"/>
      <c r="I19" s="201">
        <v>216</v>
      </c>
      <c r="J19" s="201"/>
      <c r="K19" s="201"/>
      <c r="L19" s="201"/>
      <c r="M19" s="201"/>
      <c r="N19" s="202">
        <f t="shared" si="5"/>
        <v>0</v>
      </c>
      <c r="O19" s="87"/>
    </row>
    <row r="20" spans="1:15" x14ac:dyDescent="0.25">
      <c r="A20" s="19" t="s">
        <v>129</v>
      </c>
      <c r="B20" s="42" t="s">
        <v>127</v>
      </c>
      <c r="C20" s="2" t="s">
        <v>115</v>
      </c>
      <c r="D20" s="2" t="s">
        <v>111</v>
      </c>
      <c r="E20" s="2">
        <f t="shared" si="4"/>
        <v>0</v>
      </c>
      <c r="F20" s="6"/>
      <c r="G20" s="200"/>
      <c r="H20" s="6"/>
      <c r="I20" s="201">
        <v>0</v>
      </c>
      <c r="J20" s="201"/>
      <c r="K20" s="201"/>
      <c r="L20" s="201"/>
      <c r="M20" s="201"/>
      <c r="N20" s="202">
        <f t="shared" si="5"/>
        <v>0</v>
      </c>
      <c r="O20" s="260"/>
    </row>
    <row r="21" spans="1:15" x14ac:dyDescent="0.25">
      <c r="A21" s="19" t="s">
        <v>130</v>
      </c>
      <c r="B21" s="42" t="s">
        <v>127</v>
      </c>
      <c r="C21" s="2" t="s">
        <v>117</v>
      </c>
      <c r="D21" s="2" t="s">
        <v>111</v>
      </c>
      <c r="E21" s="2">
        <f t="shared" si="4"/>
        <v>180</v>
      </c>
      <c r="F21" s="6"/>
      <c r="G21" s="200"/>
      <c r="H21" s="6"/>
      <c r="I21" s="201">
        <v>180</v>
      </c>
      <c r="J21" s="201"/>
      <c r="K21" s="201"/>
      <c r="L21" s="201"/>
      <c r="M21" s="201"/>
      <c r="N21" s="202">
        <f t="shared" si="5"/>
        <v>0</v>
      </c>
      <c r="O21" s="260"/>
    </row>
    <row r="22" spans="1:15" x14ac:dyDescent="0.25">
      <c r="A22" s="19" t="s">
        <v>849</v>
      </c>
      <c r="B22" s="42" t="s">
        <v>127</v>
      </c>
      <c r="C22" s="2" t="s">
        <v>119</v>
      </c>
      <c r="D22" s="2" t="s">
        <v>111</v>
      </c>
      <c r="E22" s="2">
        <f t="shared" si="4"/>
        <v>40</v>
      </c>
      <c r="F22" s="6"/>
      <c r="G22" s="200"/>
      <c r="H22" s="6"/>
      <c r="I22" s="201">
        <v>40</v>
      </c>
      <c r="J22" s="201"/>
      <c r="K22" s="201"/>
      <c r="L22" s="201"/>
      <c r="M22" s="201"/>
      <c r="N22" s="202">
        <f t="shared" si="5"/>
        <v>0</v>
      </c>
      <c r="O22" s="87"/>
    </row>
    <row r="23" spans="1:15" x14ac:dyDescent="0.25">
      <c r="A23" s="19" t="s">
        <v>131</v>
      </c>
      <c r="B23" s="42" t="s">
        <v>127</v>
      </c>
      <c r="C23" s="2" t="s">
        <v>121</v>
      </c>
      <c r="D23" s="2" t="s">
        <v>111</v>
      </c>
      <c r="E23" s="2">
        <f t="shared" si="4"/>
        <v>180</v>
      </c>
      <c r="F23" s="6"/>
      <c r="G23" s="200"/>
      <c r="H23" s="6"/>
      <c r="I23" s="201">
        <v>180</v>
      </c>
      <c r="J23" s="201"/>
      <c r="K23" s="201"/>
      <c r="L23" s="201"/>
      <c r="M23" s="201"/>
      <c r="N23" s="202">
        <f t="shared" si="5"/>
        <v>0</v>
      </c>
      <c r="O23" s="260"/>
    </row>
    <row r="24" spans="1:15" x14ac:dyDescent="0.25">
      <c r="A24" s="19" t="s">
        <v>132</v>
      </c>
      <c r="B24" s="42" t="s">
        <v>127</v>
      </c>
      <c r="C24" s="2" t="s">
        <v>123</v>
      </c>
      <c r="D24" s="2" t="s">
        <v>111</v>
      </c>
      <c r="E24" s="2">
        <f t="shared" si="4"/>
        <v>20</v>
      </c>
      <c r="F24" s="6"/>
      <c r="G24" s="200"/>
      <c r="H24" s="6"/>
      <c r="I24" s="201">
        <v>20</v>
      </c>
      <c r="J24" s="201"/>
      <c r="K24" s="201"/>
      <c r="L24" s="201"/>
      <c r="M24" s="201"/>
      <c r="N24" s="202">
        <f t="shared" si="5"/>
        <v>0</v>
      </c>
      <c r="O24" s="87"/>
    </row>
    <row r="25" spans="1:15" x14ac:dyDescent="0.25">
      <c r="A25" s="19" t="s">
        <v>133</v>
      </c>
      <c r="B25" s="42" t="s">
        <v>127</v>
      </c>
      <c r="C25" s="2" t="s">
        <v>125</v>
      </c>
      <c r="D25" s="2" t="s">
        <v>111</v>
      </c>
      <c r="E25" s="2">
        <f t="shared" si="4"/>
        <v>20</v>
      </c>
      <c r="F25" s="6"/>
      <c r="G25" s="200"/>
      <c r="H25" s="6"/>
      <c r="I25" s="201">
        <v>20</v>
      </c>
      <c r="J25" s="201"/>
      <c r="K25" s="201"/>
      <c r="L25" s="201"/>
      <c r="M25" s="201"/>
      <c r="N25" s="202">
        <f t="shared" si="5"/>
        <v>0</v>
      </c>
      <c r="O25" s="87"/>
    </row>
    <row r="26" spans="1:15" ht="15.75" thickBot="1" x14ac:dyDescent="0.3">
      <c r="A26" s="20" t="s">
        <v>134</v>
      </c>
      <c r="B26" s="43" t="s">
        <v>127</v>
      </c>
      <c r="C26" s="21" t="s">
        <v>135</v>
      </c>
      <c r="D26" s="21" t="s">
        <v>111</v>
      </c>
      <c r="E26" s="21">
        <f t="shared" si="4"/>
        <v>0</v>
      </c>
      <c r="F26" s="203"/>
      <c r="G26" s="204"/>
      <c r="H26" s="203"/>
      <c r="I26" s="205"/>
      <c r="J26" s="205"/>
      <c r="K26" s="205"/>
      <c r="L26" s="205"/>
      <c r="M26" s="205"/>
      <c r="N26" s="206">
        <f t="shared" si="5"/>
        <v>0</v>
      </c>
      <c r="O26" s="87"/>
    </row>
    <row r="27" spans="1:15" s="3" customFormat="1" x14ac:dyDescent="0.25">
      <c r="A27" s="65" t="s">
        <v>251</v>
      </c>
      <c r="B27" s="66" t="s">
        <v>252</v>
      </c>
      <c r="C27" s="67" t="s">
        <v>113</v>
      </c>
      <c r="D27" s="67" t="s">
        <v>111</v>
      </c>
      <c r="E27" s="209">
        <f t="shared" si="4"/>
        <v>43</v>
      </c>
      <c r="F27" s="210"/>
      <c r="G27" s="211"/>
      <c r="H27" s="210"/>
      <c r="I27" s="212">
        <v>43</v>
      </c>
      <c r="J27" s="212"/>
      <c r="K27" s="212"/>
      <c r="L27" s="212"/>
      <c r="M27" s="212"/>
      <c r="N27" s="213">
        <f t="shared" si="5"/>
        <v>0</v>
      </c>
      <c r="O27" s="15"/>
    </row>
    <row r="28" spans="1:15" s="3" customFormat="1" x14ac:dyDescent="0.25">
      <c r="A28" s="65" t="s">
        <v>253</v>
      </c>
      <c r="B28" s="66" t="s">
        <v>252</v>
      </c>
      <c r="C28" s="67" t="s">
        <v>119</v>
      </c>
      <c r="D28" s="67" t="s">
        <v>111</v>
      </c>
      <c r="E28" s="67">
        <f t="shared" si="4"/>
        <v>43</v>
      </c>
      <c r="G28" s="200"/>
      <c r="I28" s="1">
        <v>43</v>
      </c>
      <c r="J28" s="1"/>
      <c r="K28" s="1"/>
      <c r="L28" s="1"/>
      <c r="M28" s="1"/>
      <c r="N28" s="202">
        <f t="shared" si="5"/>
        <v>0</v>
      </c>
      <c r="O28" s="15"/>
    </row>
    <row r="29" spans="1:15" ht="15.75" thickBot="1" x14ac:dyDescent="0.3">
      <c r="A29" s="68" t="s">
        <v>254</v>
      </c>
      <c r="B29" s="69" t="s">
        <v>252</v>
      </c>
      <c r="C29" s="70" t="s">
        <v>125</v>
      </c>
      <c r="D29" s="70" t="s">
        <v>111</v>
      </c>
      <c r="E29" s="70">
        <f t="shared" si="4"/>
        <v>22</v>
      </c>
      <c r="F29" s="203"/>
      <c r="G29" s="204"/>
      <c r="H29" s="203"/>
      <c r="I29" s="205">
        <v>22</v>
      </c>
      <c r="J29" s="205"/>
      <c r="K29" s="205"/>
      <c r="L29" s="205"/>
      <c r="M29" s="205"/>
      <c r="N29" s="206">
        <f t="shared" si="5"/>
        <v>0</v>
      </c>
      <c r="O29" s="87"/>
    </row>
    <row r="30" spans="1:15" ht="15.75" thickBot="1" x14ac:dyDescent="0.3">
      <c r="O30" s="87"/>
    </row>
    <row r="31" spans="1:15" s="32" customFormat="1" ht="15.75" x14ac:dyDescent="0.25">
      <c r="A31" s="33"/>
      <c r="B31" s="26" t="s">
        <v>136</v>
      </c>
      <c r="C31" s="34"/>
      <c r="D31" s="34"/>
      <c r="E31" s="34"/>
      <c r="F31" s="26"/>
      <c r="G31" s="26"/>
      <c r="H31" s="26"/>
      <c r="I31" s="235">
        <f t="shared" ref="I31:M31" si="6">(I32*$G32)+(I33*$G33)+(I34*$G34)+(I35*$G35)+(I36*$G36)+(I37*$G37)+(I38*$G38)+(I39*$G39)+(I40*$G40)</f>
        <v>0</v>
      </c>
      <c r="J31" s="235">
        <f t="shared" si="6"/>
        <v>0</v>
      </c>
      <c r="K31" s="235">
        <f t="shared" si="6"/>
        <v>0</v>
      </c>
      <c r="L31" s="235">
        <f t="shared" si="6"/>
        <v>0</v>
      </c>
      <c r="M31" s="235">
        <f t="shared" si="6"/>
        <v>0</v>
      </c>
      <c r="N31" s="214"/>
      <c r="O31" s="261"/>
    </row>
    <row r="32" spans="1:15" x14ac:dyDescent="0.25">
      <c r="A32" s="7" t="s">
        <v>137</v>
      </c>
      <c r="B32" s="44" t="s">
        <v>138</v>
      </c>
      <c r="C32" s="4" t="s">
        <v>115</v>
      </c>
      <c r="D32" s="4" t="s">
        <v>111</v>
      </c>
      <c r="E32" s="4">
        <f t="shared" ref="E32:E40" si="7">SUM(I32:M32)</f>
        <v>24</v>
      </c>
      <c r="F32" s="6"/>
      <c r="G32" s="200"/>
      <c r="H32" s="6"/>
      <c r="I32" s="201">
        <v>24</v>
      </c>
      <c r="J32" s="201"/>
      <c r="K32" s="201"/>
      <c r="L32" s="201"/>
      <c r="M32" s="201"/>
      <c r="N32" s="202">
        <f t="shared" ref="N32:N40" si="8">E32*G32</f>
        <v>0</v>
      </c>
    </row>
    <row r="33" spans="1:14" x14ac:dyDescent="0.25">
      <c r="A33" s="7" t="s">
        <v>139</v>
      </c>
      <c r="B33" s="44" t="s">
        <v>138</v>
      </c>
      <c r="C33" s="4" t="s">
        <v>117</v>
      </c>
      <c r="D33" s="4" t="s">
        <v>111</v>
      </c>
      <c r="E33" s="4">
        <f t="shared" si="7"/>
        <v>0</v>
      </c>
      <c r="F33" s="6"/>
      <c r="G33" s="200"/>
      <c r="H33" s="6"/>
      <c r="I33" s="201"/>
      <c r="J33" s="201"/>
      <c r="K33" s="201"/>
      <c r="L33" s="201"/>
      <c r="M33" s="201"/>
      <c r="N33" s="202">
        <f t="shared" si="8"/>
        <v>0</v>
      </c>
    </row>
    <row r="34" spans="1:14" x14ac:dyDescent="0.25">
      <c r="A34" s="7" t="s">
        <v>140</v>
      </c>
      <c r="B34" s="44" t="s">
        <v>138</v>
      </c>
      <c r="C34" s="4" t="s">
        <v>119</v>
      </c>
      <c r="D34" s="4" t="s">
        <v>111</v>
      </c>
      <c r="E34" s="4">
        <f t="shared" si="7"/>
        <v>0</v>
      </c>
      <c r="F34" s="6"/>
      <c r="G34" s="200"/>
      <c r="H34" s="6"/>
      <c r="I34" s="201"/>
      <c r="J34" s="201"/>
      <c r="K34" s="201"/>
      <c r="L34" s="201"/>
      <c r="M34" s="201"/>
      <c r="N34" s="202">
        <f t="shared" si="8"/>
        <v>0</v>
      </c>
    </row>
    <row r="35" spans="1:14" x14ac:dyDescent="0.25">
      <c r="A35" s="7" t="s">
        <v>141</v>
      </c>
      <c r="B35" s="44" t="s">
        <v>138</v>
      </c>
      <c r="C35" s="4" t="s">
        <v>121</v>
      </c>
      <c r="D35" s="4" t="s">
        <v>111</v>
      </c>
      <c r="E35" s="4">
        <f t="shared" si="7"/>
        <v>8</v>
      </c>
      <c r="F35" s="6"/>
      <c r="G35" s="200"/>
      <c r="H35" s="6"/>
      <c r="I35" s="201">
        <v>8</v>
      </c>
      <c r="J35" s="201"/>
      <c r="K35" s="201"/>
      <c r="L35" s="201"/>
      <c r="M35" s="201"/>
      <c r="N35" s="202">
        <f t="shared" si="8"/>
        <v>0</v>
      </c>
    </row>
    <row r="36" spans="1:14" x14ac:dyDescent="0.25">
      <c r="A36" s="7" t="s">
        <v>142</v>
      </c>
      <c r="B36" s="44" t="s">
        <v>138</v>
      </c>
      <c r="C36" s="4" t="s">
        <v>123</v>
      </c>
      <c r="D36" s="4" t="s">
        <v>111</v>
      </c>
      <c r="E36" s="4">
        <f t="shared" si="7"/>
        <v>0</v>
      </c>
      <c r="F36" s="6"/>
      <c r="G36" s="200"/>
      <c r="H36" s="6"/>
      <c r="I36" s="201"/>
      <c r="J36" s="201"/>
      <c r="K36" s="201"/>
      <c r="L36" s="201"/>
      <c r="M36" s="201"/>
      <c r="N36" s="202">
        <f t="shared" si="8"/>
        <v>0</v>
      </c>
    </row>
    <row r="37" spans="1:14" x14ac:dyDescent="0.25">
      <c r="A37" s="7" t="s">
        <v>143</v>
      </c>
      <c r="B37" s="44" t="s">
        <v>138</v>
      </c>
      <c r="C37" s="4" t="s">
        <v>125</v>
      </c>
      <c r="D37" s="4" t="s">
        <v>111</v>
      </c>
      <c r="E37" s="4">
        <f t="shared" si="7"/>
        <v>0</v>
      </c>
      <c r="F37" s="6"/>
      <c r="G37" s="200"/>
      <c r="H37" s="6"/>
      <c r="I37" s="201"/>
      <c r="J37" s="201"/>
      <c r="K37" s="201"/>
      <c r="L37" s="201"/>
      <c r="M37" s="201"/>
      <c r="N37" s="202">
        <f t="shared" si="8"/>
        <v>0</v>
      </c>
    </row>
    <row r="38" spans="1:14" x14ac:dyDescent="0.25">
      <c r="A38" s="7" t="s">
        <v>144</v>
      </c>
      <c r="B38" s="44" t="s">
        <v>138</v>
      </c>
      <c r="C38" s="4" t="s">
        <v>145</v>
      </c>
      <c r="D38" s="4" t="s">
        <v>111</v>
      </c>
      <c r="E38" s="4">
        <f t="shared" si="7"/>
        <v>0</v>
      </c>
      <c r="F38" s="6"/>
      <c r="G38" s="200"/>
      <c r="H38" s="6"/>
      <c r="I38" s="201"/>
      <c r="J38" s="201"/>
      <c r="K38" s="201"/>
      <c r="L38" s="201"/>
      <c r="M38" s="201"/>
      <c r="N38" s="202">
        <f t="shared" si="8"/>
        <v>0</v>
      </c>
    </row>
    <row r="39" spans="1:14" x14ac:dyDescent="0.25">
      <c r="A39" s="7" t="s">
        <v>146</v>
      </c>
      <c r="B39" s="44" t="s">
        <v>138</v>
      </c>
      <c r="C39" s="4" t="s">
        <v>147</v>
      </c>
      <c r="D39" s="4" t="s">
        <v>111</v>
      </c>
      <c r="E39" s="4">
        <f t="shared" si="7"/>
        <v>0</v>
      </c>
      <c r="F39" s="6"/>
      <c r="G39" s="200"/>
      <c r="H39" s="6"/>
      <c r="I39" s="201"/>
      <c r="J39" s="201"/>
      <c r="K39" s="201"/>
      <c r="L39" s="201"/>
      <c r="M39" s="201"/>
      <c r="N39" s="202">
        <f t="shared" si="8"/>
        <v>0</v>
      </c>
    </row>
    <row r="40" spans="1:14" ht="15.75" thickBot="1" x14ac:dyDescent="0.3">
      <c r="A40" s="8" t="s">
        <v>148</v>
      </c>
      <c r="B40" s="45" t="s">
        <v>138</v>
      </c>
      <c r="C40" s="9" t="s">
        <v>135</v>
      </c>
      <c r="D40" s="9" t="s">
        <v>111</v>
      </c>
      <c r="E40" s="9">
        <f t="shared" si="7"/>
        <v>0</v>
      </c>
      <c r="F40" s="203"/>
      <c r="G40" s="204"/>
      <c r="H40" s="203"/>
      <c r="I40" s="205"/>
      <c r="J40" s="205"/>
      <c r="K40" s="205"/>
      <c r="L40" s="205"/>
      <c r="M40" s="205"/>
      <c r="N40" s="206">
        <f t="shared" si="8"/>
        <v>0</v>
      </c>
    </row>
    <row r="41" spans="1:14" s="17" customFormat="1" ht="15.75" thickBot="1" x14ac:dyDescent="0.3">
      <c r="A41" s="14"/>
      <c r="B41" s="15"/>
      <c r="C41" s="16"/>
      <c r="D41" s="16"/>
      <c r="E41" s="16"/>
    </row>
    <row r="42" spans="1:14" s="32" customFormat="1" ht="15.75" x14ac:dyDescent="0.25">
      <c r="A42" s="33"/>
      <c r="B42" s="26" t="s">
        <v>149</v>
      </c>
      <c r="C42" s="34"/>
      <c r="D42" s="34"/>
      <c r="E42" s="34"/>
      <c r="F42" s="26"/>
      <c r="G42" s="26"/>
      <c r="H42" s="26"/>
      <c r="I42" s="235">
        <f t="shared" ref="I42:M42" si="9">(I43*$G43)+(I44*$G44)+(I45*$G45)+(I46*$G46)+(I47*$G47)+(I48*$G48)+(I49*$G49)+(I50*$G50)+(I51*$G51)</f>
        <v>0</v>
      </c>
      <c r="J42" s="235">
        <f t="shared" si="9"/>
        <v>0</v>
      </c>
      <c r="K42" s="235">
        <f t="shared" si="9"/>
        <v>0</v>
      </c>
      <c r="L42" s="235">
        <f t="shared" si="9"/>
        <v>0</v>
      </c>
      <c r="M42" s="235">
        <f t="shared" si="9"/>
        <v>0</v>
      </c>
      <c r="N42" s="214"/>
    </row>
    <row r="43" spans="1:14" x14ac:dyDescent="0.25">
      <c r="A43" s="7" t="s">
        <v>150</v>
      </c>
      <c r="B43" s="44" t="s">
        <v>151</v>
      </c>
      <c r="C43" s="4" t="s">
        <v>115</v>
      </c>
      <c r="D43" s="4" t="s">
        <v>111</v>
      </c>
      <c r="E43" s="4">
        <f t="shared" ref="E43:E51" si="10">SUM(I43:M43)</f>
        <v>24</v>
      </c>
      <c r="F43" s="289"/>
      <c r="G43" s="200"/>
      <c r="H43" s="6"/>
      <c r="I43" s="201">
        <v>24</v>
      </c>
      <c r="J43" s="201"/>
      <c r="K43" s="201"/>
      <c r="L43" s="201"/>
      <c r="M43" s="201"/>
      <c r="N43" s="202">
        <f t="shared" ref="N43:N51" si="11">E43*G43</f>
        <v>0</v>
      </c>
    </row>
    <row r="44" spans="1:14" x14ac:dyDescent="0.25">
      <c r="A44" s="7" t="s">
        <v>152</v>
      </c>
      <c r="B44" s="44" t="s">
        <v>151</v>
      </c>
      <c r="C44" s="4" t="s">
        <v>117</v>
      </c>
      <c r="D44" s="4" t="s">
        <v>111</v>
      </c>
      <c r="E44" s="4">
        <f t="shared" si="10"/>
        <v>0</v>
      </c>
      <c r="F44" s="289"/>
      <c r="G44" s="200"/>
      <c r="H44" s="6"/>
      <c r="I44" s="201"/>
      <c r="J44" s="201"/>
      <c r="K44" s="201"/>
      <c r="L44" s="201"/>
      <c r="M44" s="201"/>
      <c r="N44" s="202">
        <f t="shared" si="11"/>
        <v>0</v>
      </c>
    </row>
    <row r="45" spans="1:14" x14ac:dyDescent="0.25">
      <c r="A45" s="7" t="s">
        <v>153</v>
      </c>
      <c r="B45" s="44" t="s">
        <v>151</v>
      </c>
      <c r="C45" s="4" t="s">
        <v>119</v>
      </c>
      <c r="D45" s="4" t="s">
        <v>111</v>
      </c>
      <c r="E45" s="4">
        <f t="shared" si="10"/>
        <v>0</v>
      </c>
      <c r="F45" s="289"/>
      <c r="G45" s="200"/>
      <c r="H45" s="6"/>
      <c r="I45" s="201"/>
      <c r="J45" s="201"/>
      <c r="K45" s="201"/>
      <c r="L45" s="201"/>
      <c r="M45" s="201"/>
      <c r="N45" s="202">
        <f t="shared" si="11"/>
        <v>0</v>
      </c>
    </row>
    <row r="46" spans="1:14" x14ac:dyDescent="0.25">
      <c r="A46" s="7" t="s">
        <v>154</v>
      </c>
      <c r="B46" s="44" t="s">
        <v>151</v>
      </c>
      <c r="C46" s="4" t="s">
        <v>121</v>
      </c>
      <c r="D46" s="4" t="s">
        <v>111</v>
      </c>
      <c r="E46" s="4">
        <f t="shared" si="10"/>
        <v>16</v>
      </c>
      <c r="F46" s="289"/>
      <c r="G46" s="200"/>
      <c r="H46" s="6"/>
      <c r="I46" s="201">
        <v>16</v>
      </c>
      <c r="J46" s="201"/>
      <c r="K46" s="201"/>
      <c r="L46" s="201"/>
      <c r="M46" s="201"/>
      <c r="N46" s="202">
        <f t="shared" si="11"/>
        <v>0</v>
      </c>
    </row>
    <row r="47" spans="1:14" x14ac:dyDescent="0.25">
      <c r="A47" s="7" t="s">
        <v>155</v>
      </c>
      <c r="B47" s="44" t="s">
        <v>151</v>
      </c>
      <c r="C47" s="4" t="s">
        <v>123</v>
      </c>
      <c r="D47" s="4" t="s">
        <v>111</v>
      </c>
      <c r="E47" s="4">
        <f t="shared" si="10"/>
        <v>0</v>
      </c>
      <c r="F47" s="289"/>
      <c r="G47" s="200"/>
      <c r="H47" s="6"/>
      <c r="I47" s="201"/>
      <c r="J47" s="201"/>
      <c r="K47" s="201"/>
      <c r="L47" s="201"/>
      <c r="M47" s="201"/>
      <c r="N47" s="202">
        <f t="shared" si="11"/>
        <v>0</v>
      </c>
    </row>
    <row r="48" spans="1:14" x14ac:dyDescent="0.25">
      <c r="A48" s="7" t="s">
        <v>156</v>
      </c>
      <c r="B48" s="44" t="s">
        <v>151</v>
      </c>
      <c r="C48" s="4" t="s">
        <v>125</v>
      </c>
      <c r="D48" s="4" t="s">
        <v>111</v>
      </c>
      <c r="E48" s="4">
        <f t="shared" si="10"/>
        <v>0</v>
      </c>
      <c r="F48" s="289"/>
      <c r="G48" s="200"/>
      <c r="H48" s="6"/>
      <c r="I48" s="201"/>
      <c r="J48" s="201"/>
      <c r="K48" s="201"/>
      <c r="L48" s="201"/>
      <c r="M48" s="201"/>
      <c r="N48" s="202">
        <f t="shared" si="11"/>
        <v>0</v>
      </c>
    </row>
    <row r="49" spans="1:14" x14ac:dyDescent="0.25">
      <c r="A49" s="7" t="s">
        <v>157</v>
      </c>
      <c r="B49" s="44" t="s">
        <v>151</v>
      </c>
      <c r="C49" s="4" t="s">
        <v>145</v>
      </c>
      <c r="D49" s="4" t="s">
        <v>111</v>
      </c>
      <c r="E49" s="4">
        <f t="shared" si="10"/>
        <v>0</v>
      </c>
      <c r="F49" s="289"/>
      <c r="G49" s="200"/>
      <c r="H49" s="6"/>
      <c r="I49" s="201"/>
      <c r="J49" s="201"/>
      <c r="K49" s="201"/>
      <c r="L49" s="201"/>
      <c r="M49" s="201"/>
      <c r="N49" s="202">
        <f t="shared" si="11"/>
        <v>0</v>
      </c>
    </row>
    <row r="50" spans="1:14" x14ac:dyDescent="0.25">
      <c r="A50" s="7" t="s">
        <v>158</v>
      </c>
      <c r="B50" s="44" t="s">
        <v>151</v>
      </c>
      <c r="C50" s="4" t="s">
        <v>147</v>
      </c>
      <c r="D50" s="4" t="s">
        <v>111</v>
      </c>
      <c r="E50" s="4">
        <f t="shared" si="10"/>
        <v>0</v>
      </c>
      <c r="F50" s="289"/>
      <c r="G50" s="200"/>
      <c r="H50" s="6"/>
      <c r="I50" s="201"/>
      <c r="J50" s="201"/>
      <c r="K50" s="201"/>
      <c r="L50" s="201"/>
      <c r="M50" s="201"/>
      <c r="N50" s="202">
        <f t="shared" si="11"/>
        <v>0</v>
      </c>
    </row>
    <row r="51" spans="1:14" ht="15.75" thickBot="1" x14ac:dyDescent="0.3">
      <c r="A51" s="8" t="s">
        <v>159</v>
      </c>
      <c r="B51" s="45" t="s">
        <v>151</v>
      </c>
      <c r="C51" s="9" t="s">
        <v>135</v>
      </c>
      <c r="D51" s="9" t="s">
        <v>111</v>
      </c>
      <c r="E51" s="9">
        <f t="shared" si="10"/>
        <v>0</v>
      </c>
      <c r="F51" s="289"/>
      <c r="G51" s="204"/>
      <c r="H51" s="203"/>
      <c r="I51" s="205"/>
      <c r="J51" s="205"/>
      <c r="K51" s="205"/>
      <c r="L51" s="205"/>
      <c r="M51" s="205"/>
      <c r="N51" s="206">
        <f t="shared" si="11"/>
        <v>0</v>
      </c>
    </row>
    <row r="52" spans="1:14" s="17" customFormat="1" ht="15.75" thickBot="1" x14ac:dyDescent="0.3">
      <c r="A52" s="14"/>
      <c r="B52" s="15"/>
      <c r="C52" s="16"/>
      <c r="D52" s="16"/>
      <c r="E52" s="16"/>
    </row>
    <row r="53" spans="1:14" s="32" customFormat="1" ht="15.75" x14ac:dyDescent="0.25">
      <c r="A53" s="33"/>
      <c r="B53" s="26" t="s">
        <v>160</v>
      </c>
      <c r="C53" s="34"/>
      <c r="D53" s="34"/>
      <c r="E53" s="34"/>
      <c r="F53" s="26"/>
      <c r="G53" s="26"/>
      <c r="H53" s="26"/>
      <c r="I53" s="235">
        <f t="shared" ref="I53:M53" si="12">(I54*$G54)+(I55*$G55)+(I56*$G56)+(I57*$G57)+(I58*$G58)+(I59*$G59)+(I60*$G60)+(I61*$G61)+(I62*$G62)</f>
        <v>0</v>
      </c>
      <c r="J53" s="235">
        <f t="shared" si="12"/>
        <v>0</v>
      </c>
      <c r="K53" s="235">
        <f t="shared" si="12"/>
        <v>0</v>
      </c>
      <c r="L53" s="235">
        <f t="shared" si="12"/>
        <v>0</v>
      </c>
      <c r="M53" s="235">
        <f t="shared" si="12"/>
        <v>0</v>
      </c>
      <c r="N53" s="214"/>
    </row>
    <row r="54" spans="1:14" x14ac:dyDescent="0.25">
      <c r="A54" s="7" t="s">
        <v>161</v>
      </c>
      <c r="B54" s="44" t="s">
        <v>162</v>
      </c>
      <c r="C54" s="4" t="s">
        <v>115</v>
      </c>
      <c r="D54" s="4" t="s">
        <v>111</v>
      </c>
      <c r="E54" s="4">
        <f t="shared" ref="E54:E62" si="13">SUM(I54:M54)</f>
        <v>0</v>
      </c>
      <c r="F54" s="289"/>
      <c r="G54" s="200"/>
      <c r="H54" s="6"/>
      <c r="I54" s="201"/>
      <c r="J54" s="201"/>
      <c r="K54" s="201"/>
      <c r="L54" s="201"/>
      <c r="M54" s="201"/>
      <c r="N54" s="202">
        <f t="shared" ref="N54:N62" si="14">E54*G54</f>
        <v>0</v>
      </c>
    </row>
    <row r="55" spans="1:14" x14ac:dyDescent="0.25">
      <c r="A55" s="7" t="s">
        <v>163</v>
      </c>
      <c r="B55" s="44" t="s">
        <v>162</v>
      </c>
      <c r="C55" s="4" t="s">
        <v>117</v>
      </c>
      <c r="D55" s="4" t="s">
        <v>111</v>
      </c>
      <c r="E55" s="4">
        <f t="shared" si="13"/>
        <v>0</v>
      </c>
      <c r="F55" s="289"/>
      <c r="G55" s="200"/>
      <c r="H55" s="6"/>
      <c r="I55" s="201"/>
      <c r="J55" s="201"/>
      <c r="K55" s="201"/>
      <c r="L55" s="201"/>
      <c r="M55" s="201"/>
      <c r="N55" s="202">
        <f t="shared" si="14"/>
        <v>0</v>
      </c>
    </row>
    <row r="56" spans="1:14" x14ac:dyDescent="0.25">
      <c r="A56" s="7" t="s">
        <v>164</v>
      </c>
      <c r="B56" s="44" t="s">
        <v>162</v>
      </c>
      <c r="C56" s="4" t="s">
        <v>119</v>
      </c>
      <c r="D56" s="4" t="s">
        <v>111</v>
      </c>
      <c r="E56" s="4">
        <f t="shared" si="13"/>
        <v>0</v>
      </c>
      <c r="F56" s="289"/>
      <c r="G56" s="200"/>
      <c r="H56" s="6"/>
      <c r="I56" s="201"/>
      <c r="J56" s="201"/>
      <c r="K56" s="201"/>
      <c r="L56" s="201"/>
      <c r="M56" s="201"/>
      <c r="N56" s="202">
        <f t="shared" si="14"/>
        <v>0</v>
      </c>
    </row>
    <row r="57" spans="1:14" x14ac:dyDescent="0.25">
      <c r="A57" s="7" t="s">
        <v>165</v>
      </c>
      <c r="B57" s="44" t="s">
        <v>162</v>
      </c>
      <c r="C57" s="4" t="s">
        <v>121</v>
      </c>
      <c r="D57" s="4" t="s">
        <v>111</v>
      </c>
      <c r="E57" s="4">
        <f t="shared" si="13"/>
        <v>0</v>
      </c>
      <c r="F57" s="289"/>
      <c r="G57" s="200"/>
      <c r="H57" s="6"/>
      <c r="I57" s="201"/>
      <c r="J57" s="201"/>
      <c r="K57" s="201"/>
      <c r="L57" s="201"/>
      <c r="M57" s="201"/>
      <c r="N57" s="202">
        <f t="shared" si="14"/>
        <v>0</v>
      </c>
    </row>
    <row r="58" spans="1:14" x14ac:dyDescent="0.25">
      <c r="A58" s="7" t="s">
        <v>166</v>
      </c>
      <c r="B58" s="44" t="s">
        <v>162</v>
      </c>
      <c r="C58" s="4" t="s">
        <v>123</v>
      </c>
      <c r="D58" s="4" t="s">
        <v>111</v>
      </c>
      <c r="E58" s="4">
        <f t="shared" si="13"/>
        <v>0</v>
      </c>
      <c r="F58" s="289"/>
      <c r="G58" s="200"/>
      <c r="H58" s="6"/>
      <c r="I58" s="201"/>
      <c r="J58" s="201"/>
      <c r="K58" s="201"/>
      <c r="L58" s="201"/>
      <c r="M58" s="201"/>
      <c r="N58" s="202">
        <f t="shared" si="14"/>
        <v>0</v>
      </c>
    </row>
    <row r="59" spans="1:14" x14ac:dyDescent="0.25">
      <c r="A59" s="7" t="s">
        <v>167</v>
      </c>
      <c r="B59" s="44" t="s">
        <v>162</v>
      </c>
      <c r="C59" s="4" t="s">
        <v>125</v>
      </c>
      <c r="D59" s="4" t="s">
        <v>111</v>
      </c>
      <c r="E59" s="4">
        <f t="shared" si="13"/>
        <v>0</v>
      </c>
      <c r="F59" s="289"/>
      <c r="G59" s="200"/>
      <c r="H59" s="6"/>
      <c r="I59" s="201"/>
      <c r="J59" s="201"/>
      <c r="K59" s="201"/>
      <c r="L59" s="201"/>
      <c r="M59" s="201"/>
      <c r="N59" s="202">
        <f t="shared" si="14"/>
        <v>0</v>
      </c>
    </row>
    <row r="60" spans="1:14" x14ac:dyDescent="0.25">
      <c r="A60" s="7" t="s">
        <v>168</v>
      </c>
      <c r="B60" s="44" t="s">
        <v>162</v>
      </c>
      <c r="C60" s="4" t="s">
        <v>145</v>
      </c>
      <c r="D60" s="4" t="s">
        <v>111</v>
      </c>
      <c r="E60" s="4">
        <f t="shared" si="13"/>
        <v>0</v>
      </c>
      <c r="F60" s="289"/>
      <c r="G60" s="200"/>
      <c r="H60" s="6"/>
      <c r="I60" s="201"/>
      <c r="J60" s="201"/>
      <c r="K60" s="201"/>
      <c r="L60" s="201"/>
      <c r="M60" s="201"/>
      <c r="N60" s="202">
        <f t="shared" si="14"/>
        <v>0</v>
      </c>
    </row>
    <row r="61" spans="1:14" x14ac:dyDescent="0.25">
      <c r="A61" s="7" t="s">
        <v>169</v>
      </c>
      <c r="B61" s="44" t="s">
        <v>162</v>
      </c>
      <c r="C61" s="4" t="s">
        <v>147</v>
      </c>
      <c r="D61" s="4" t="s">
        <v>111</v>
      </c>
      <c r="E61" s="4">
        <f t="shared" si="13"/>
        <v>0</v>
      </c>
      <c r="F61" s="289"/>
      <c r="G61" s="200"/>
      <c r="H61" s="6"/>
      <c r="I61" s="201"/>
      <c r="J61" s="201"/>
      <c r="K61" s="201"/>
      <c r="L61" s="201"/>
      <c r="M61" s="201"/>
      <c r="N61" s="202">
        <f t="shared" si="14"/>
        <v>0</v>
      </c>
    </row>
    <row r="62" spans="1:14" ht="15.75" thickBot="1" x14ac:dyDescent="0.3">
      <c r="A62" s="8" t="s">
        <v>170</v>
      </c>
      <c r="B62" s="45" t="s">
        <v>162</v>
      </c>
      <c r="C62" s="9" t="s">
        <v>135</v>
      </c>
      <c r="D62" s="9" t="s">
        <v>111</v>
      </c>
      <c r="E62" s="9">
        <f t="shared" si="13"/>
        <v>0</v>
      </c>
      <c r="F62" s="289"/>
      <c r="G62" s="204"/>
      <c r="H62" s="203"/>
      <c r="I62" s="205"/>
      <c r="J62" s="205"/>
      <c r="K62" s="205"/>
      <c r="L62" s="205"/>
      <c r="M62" s="205"/>
      <c r="N62" s="206">
        <f t="shared" si="14"/>
        <v>0</v>
      </c>
    </row>
    <row r="63" spans="1:14" s="17" customFormat="1" ht="15.75" thickBot="1" x14ac:dyDescent="0.3">
      <c r="A63" s="14"/>
      <c r="B63" s="15"/>
      <c r="C63" s="16"/>
      <c r="D63" s="16"/>
      <c r="E63" s="16"/>
    </row>
    <row r="64" spans="1:14" s="32" customFormat="1" ht="15.75" x14ac:dyDescent="0.25">
      <c r="A64" s="35"/>
      <c r="B64" s="27" t="s">
        <v>136</v>
      </c>
      <c r="C64" s="36"/>
      <c r="D64" s="36"/>
      <c r="E64" s="36"/>
      <c r="F64" s="27"/>
      <c r="G64" s="27"/>
      <c r="H64" s="27"/>
      <c r="I64" s="236">
        <f t="shared" ref="I64:M64" si="15">(I65*$G65)+(I66*$G66)+(I67*$G67)+(I68*$G68)+(I69*$G69)+(I70*$G70)+(I71*$G71)+(I72*$G72)+(I73*$G73)</f>
        <v>0</v>
      </c>
      <c r="J64" s="236">
        <f t="shared" si="15"/>
        <v>0</v>
      </c>
      <c r="K64" s="236">
        <f t="shared" si="15"/>
        <v>0</v>
      </c>
      <c r="L64" s="236">
        <f t="shared" si="15"/>
        <v>0</v>
      </c>
      <c r="M64" s="236">
        <f t="shared" si="15"/>
        <v>0</v>
      </c>
      <c r="N64" s="215"/>
    </row>
    <row r="65" spans="1:14" x14ac:dyDescent="0.25">
      <c r="A65" s="12" t="s">
        <v>171</v>
      </c>
      <c r="B65" s="46" t="s">
        <v>172</v>
      </c>
      <c r="C65" s="10" t="s">
        <v>115</v>
      </c>
      <c r="D65" s="10" t="s">
        <v>111</v>
      </c>
      <c r="E65" s="10">
        <f t="shared" ref="E65:E73" si="16">SUM(I65:M65)</f>
        <v>2</v>
      </c>
      <c r="F65" s="289"/>
      <c r="G65" s="200"/>
      <c r="H65" s="6"/>
      <c r="I65" s="201">
        <v>2</v>
      </c>
      <c r="J65" s="201"/>
      <c r="K65" s="201"/>
      <c r="L65" s="201"/>
      <c r="M65" s="201"/>
      <c r="N65" s="202">
        <f t="shared" ref="N65:N73" si="17">E65*G65</f>
        <v>0</v>
      </c>
    </row>
    <row r="66" spans="1:14" x14ac:dyDescent="0.25">
      <c r="A66" s="12" t="s">
        <v>173</v>
      </c>
      <c r="B66" s="46" t="s">
        <v>172</v>
      </c>
      <c r="C66" s="10" t="s">
        <v>117</v>
      </c>
      <c r="D66" s="10" t="s">
        <v>111</v>
      </c>
      <c r="E66" s="10">
        <f t="shared" si="16"/>
        <v>0</v>
      </c>
      <c r="F66" s="289"/>
      <c r="G66" s="200"/>
      <c r="H66" s="6"/>
      <c r="I66" s="201"/>
      <c r="J66" s="201"/>
      <c r="K66" s="201"/>
      <c r="L66" s="201"/>
      <c r="M66" s="201"/>
      <c r="N66" s="202">
        <f t="shared" si="17"/>
        <v>0</v>
      </c>
    </row>
    <row r="67" spans="1:14" x14ac:dyDescent="0.25">
      <c r="A67" s="12" t="s">
        <v>174</v>
      </c>
      <c r="B67" s="46" t="s">
        <v>172</v>
      </c>
      <c r="C67" s="10" t="s">
        <v>119</v>
      </c>
      <c r="D67" s="10" t="s">
        <v>111</v>
      </c>
      <c r="E67" s="10">
        <f t="shared" si="16"/>
        <v>0</v>
      </c>
      <c r="F67" s="289"/>
      <c r="G67" s="200"/>
      <c r="H67" s="6"/>
      <c r="I67" s="201"/>
      <c r="J67" s="201"/>
      <c r="K67" s="201"/>
      <c r="L67" s="201"/>
      <c r="M67" s="201"/>
      <c r="N67" s="202">
        <f t="shared" si="17"/>
        <v>0</v>
      </c>
    </row>
    <row r="68" spans="1:14" x14ac:dyDescent="0.25">
      <c r="A68" s="12" t="s">
        <v>175</v>
      </c>
      <c r="B68" s="46" t="s">
        <v>172</v>
      </c>
      <c r="C68" s="10" t="s">
        <v>121</v>
      </c>
      <c r="D68" s="10" t="s">
        <v>111</v>
      </c>
      <c r="E68" s="10">
        <f t="shared" si="16"/>
        <v>2</v>
      </c>
      <c r="F68" s="289"/>
      <c r="G68" s="200"/>
      <c r="H68" s="6"/>
      <c r="I68" s="201">
        <v>2</v>
      </c>
      <c r="J68" s="201"/>
      <c r="K68" s="201"/>
      <c r="L68" s="201"/>
      <c r="M68" s="201"/>
      <c r="N68" s="202">
        <f t="shared" si="17"/>
        <v>0</v>
      </c>
    </row>
    <row r="69" spans="1:14" x14ac:dyDescent="0.25">
      <c r="A69" s="12" t="s">
        <v>176</v>
      </c>
      <c r="B69" s="46" t="s">
        <v>172</v>
      </c>
      <c r="C69" s="10" t="s">
        <v>123</v>
      </c>
      <c r="D69" s="10" t="s">
        <v>111</v>
      </c>
      <c r="E69" s="10">
        <f t="shared" si="16"/>
        <v>0</v>
      </c>
      <c r="F69" s="289"/>
      <c r="G69" s="200"/>
      <c r="H69" s="6"/>
      <c r="I69" s="201"/>
      <c r="J69" s="201"/>
      <c r="K69" s="201"/>
      <c r="L69" s="201"/>
      <c r="M69" s="201"/>
      <c r="N69" s="202">
        <f t="shared" si="17"/>
        <v>0</v>
      </c>
    </row>
    <row r="70" spans="1:14" x14ac:dyDescent="0.25">
      <c r="A70" s="12" t="s">
        <v>177</v>
      </c>
      <c r="B70" s="46" t="s">
        <v>172</v>
      </c>
      <c r="C70" s="10" t="s">
        <v>125</v>
      </c>
      <c r="D70" s="10" t="s">
        <v>111</v>
      </c>
      <c r="E70" s="10">
        <f t="shared" si="16"/>
        <v>0</v>
      </c>
      <c r="F70" s="289"/>
      <c r="G70" s="200"/>
      <c r="H70" s="6"/>
      <c r="I70" s="201"/>
      <c r="J70" s="201"/>
      <c r="K70" s="201"/>
      <c r="L70" s="201"/>
      <c r="M70" s="201"/>
      <c r="N70" s="202">
        <f t="shared" si="17"/>
        <v>0</v>
      </c>
    </row>
    <row r="71" spans="1:14" x14ac:dyDescent="0.25">
      <c r="A71" s="12" t="s">
        <v>178</v>
      </c>
      <c r="B71" s="46" t="s">
        <v>172</v>
      </c>
      <c r="C71" s="10" t="s">
        <v>145</v>
      </c>
      <c r="D71" s="10" t="s">
        <v>111</v>
      </c>
      <c r="E71" s="10">
        <f t="shared" si="16"/>
        <v>0</v>
      </c>
      <c r="F71" s="289"/>
      <c r="G71" s="200"/>
      <c r="H71" s="6"/>
      <c r="I71" s="201"/>
      <c r="J71" s="201"/>
      <c r="K71" s="201"/>
      <c r="L71" s="201"/>
      <c r="M71" s="201"/>
      <c r="N71" s="202">
        <f t="shared" si="17"/>
        <v>0</v>
      </c>
    </row>
    <row r="72" spans="1:14" x14ac:dyDescent="0.25">
      <c r="A72" s="12" t="s">
        <v>179</v>
      </c>
      <c r="B72" s="46" t="s">
        <v>172</v>
      </c>
      <c r="C72" s="10" t="s">
        <v>147</v>
      </c>
      <c r="D72" s="10" t="s">
        <v>111</v>
      </c>
      <c r="E72" s="10">
        <f t="shared" si="16"/>
        <v>0</v>
      </c>
      <c r="F72" s="289"/>
      <c r="G72" s="200"/>
      <c r="H72" s="6"/>
      <c r="I72" s="201"/>
      <c r="J72" s="201"/>
      <c r="K72" s="201"/>
      <c r="L72" s="201"/>
      <c r="M72" s="201"/>
      <c r="N72" s="202">
        <f t="shared" si="17"/>
        <v>0</v>
      </c>
    </row>
    <row r="73" spans="1:14" ht="15.75" thickBot="1" x14ac:dyDescent="0.3">
      <c r="A73" s="13" t="s">
        <v>180</v>
      </c>
      <c r="B73" s="47" t="s">
        <v>172</v>
      </c>
      <c r="C73" s="11" t="s">
        <v>135</v>
      </c>
      <c r="D73" s="11" t="s">
        <v>111</v>
      </c>
      <c r="E73" s="11">
        <f t="shared" si="16"/>
        <v>0</v>
      </c>
      <c r="F73" s="289"/>
      <c r="G73" s="204"/>
      <c r="H73" s="203"/>
      <c r="I73" s="205"/>
      <c r="J73" s="205"/>
      <c r="K73" s="205"/>
      <c r="L73" s="205"/>
      <c r="M73" s="205"/>
      <c r="N73" s="206">
        <f t="shared" si="17"/>
        <v>0</v>
      </c>
    </row>
    <row r="74" spans="1:14" s="6" customFormat="1" ht="15.75" thickBot="1" x14ac:dyDescent="0.3"/>
    <row r="75" spans="1:14" s="37" customFormat="1" ht="15.75" x14ac:dyDescent="0.25">
      <c r="A75" s="38"/>
      <c r="B75" s="39" t="s">
        <v>181</v>
      </c>
      <c r="C75" s="39"/>
      <c r="D75" s="39"/>
      <c r="E75" s="39"/>
      <c r="F75" s="39"/>
      <c r="G75" s="39"/>
      <c r="H75" s="39"/>
      <c r="I75" s="237">
        <f>(I76*$G76)+(I77*$G77)+(I78*$G78)+(I79*$G79)+(I80*$G80)+(I81*$G81)+(I82*$G82)+(I83*$G83)+(I84*$G84)+(I85*$G85)+(I86*$G86)+(I87*$G87)+(I88*$G88)+(I89*$G89)+(I90*$G90)</f>
        <v>0</v>
      </c>
      <c r="J75" s="237">
        <f t="shared" ref="J75:M75" si="18">(J76*$G76)+(J77*$G77)+(J78*$G78)+(J79*$G79)+(J80*$G80)+(J81*$G81)+(J82*$G82)+(J83*$G83)+(J84*$G84)+(J85*$G85)+(J86*$G86)+(J87*$G87)+(J88*$G88)+(J89*$G89)+(J90*$G90)</f>
        <v>0</v>
      </c>
      <c r="K75" s="237">
        <f t="shared" si="18"/>
        <v>0</v>
      </c>
      <c r="L75" s="237">
        <f t="shared" si="18"/>
        <v>0</v>
      </c>
      <c r="M75" s="237">
        <f t="shared" si="18"/>
        <v>0</v>
      </c>
      <c r="N75" s="216"/>
    </row>
    <row r="76" spans="1:14" x14ac:dyDescent="0.25">
      <c r="A76" s="28" t="s">
        <v>182</v>
      </c>
      <c r="B76" s="48" t="s">
        <v>183</v>
      </c>
      <c r="C76" s="1" t="s">
        <v>135</v>
      </c>
      <c r="D76" s="1" t="s">
        <v>111</v>
      </c>
      <c r="E76" s="1">
        <f>SUM(I76:M76)</f>
        <v>0</v>
      </c>
      <c r="F76" s="289"/>
      <c r="G76" s="200"/>
      <c r="H76" s="6"/>
      <c r="I76" s="201"/>
      <c r="J76" s="201"/>
      <c r="K76" s="201"/>
      <c r="L76" s="201"/>
      <c r="M76" s="201"/>
      <c r="N76" s="202">
        <f t="shared" ref="N76:N90" si="19">E76*G76</f>
        <v>0</v>
      </c>
    </row>
    <row r="77" spans="1:14" x14ac:dyDescent="0.25">
      <c r="A77" s="28" t="s">
        <v>184</v>
      </c>
      <c r="B77" s="48" t="s">
        <v>185</v>
      </c>
      <c r="C77" s="1" t="s">
        <v>186</v>
      </c>
      <c r="D77" s="1" t="s">
        <v>111</v>
      </c>
      <c r="E77" s="1">
        <f t="shared" ref="E77:E90" si="20">SUM(I77:M77)</f>
        <v>0</v>
      </c>
      <c r="F77" s="289"/>
      <c r="G77" s="200"/>
      <c r="H77" s="6"/>
      <c r="I77" s="201"/>
      <c r="J77" s="201"/>
      <c r="K77" s="201"/>
      <c r="L77" s="201"/>
      <c r="M77" s="201"/>
      <c r="N77" s="202">
        <f t="shared" si="19"/>
        <v>0</v>
      </c>
    </row>
    <row r="78" spans="1:14" x14ac:dyDescent="0.25">
      <c r="A78" s="28" t="s">
        <v>187</v>
      </c>
      <c r="B78" s="48" t="s">
        <v>188</v>
      </c>
      <c r="C78" s="1" t="s">
        <v>0</v>
      </c>
      <c r="D78" s="1" t="s">
        <v>111</v>
      </c>
      <c r="E78" s="1">
        <f t="shared" si="20"/>
        <v>0</v>
      </c>
      <c r="F78" s="289"/>
      <c r="G78" s="200"/>
      <c r="H78" s="6"/>
      <c r="I78" s="201"/>
      <c r="J78" s="201"/>
      <c r="K78" s="201"/>
      <c r="L78" s="201"/>
      <c r="M78" s="201"/>
      <c r="N78" s="202">
        <f t="shared" si="19"/>
        <v>0</v>
      </c>
    </row>
    <row r="79" spans="1:14" x14ac:dyDescent="0.25">
      <c r="A79" s="29" t="s">
        <v>851</v>
      </c>
      <c r="B79" s="49" t="s">
        <v>852</v>
      </c>
      <c r="C79" s="1" t="s">
        <v>135</v>
      </c>
      <c r="D79" s="1" t="s">
        <v>111</v>
      </c>
      <c r="E79" s="1">
        <f t="shared" si="20"/>
        <v>1</v>
      </c>
      <c r="F79" s="289"/>
      <c r="G79" s="200"/>
      <c r="H79" s="6"/>
      <c r="I79" s="201">
        <v>1</v>
      </c>
      <c r="J79" s="201"/>
      <c r="K79" s="201"/>
      <c r="L79" s="201"/>
      <c r="M79" s="201"/>
      <c r="N79" s="202">
        <f t="shared" si="19"/>
        <v>0</v>
      </c>
    </row>
    <row r="80" spans="1:14" x14ac:dyDescent="0.25">
      <c r="A80" s="29" t="s">
        <v>189</v>
      </c>
      <c r="B80" s="49" t="s">
        <v>190</v>
      </c>
      <c r="C80" s="1" t="s">
        <v>0</v>
      </c>
      <c r="D80" s="1" t="s">
        <v>111</v>
      </c>
      <c r="E80" s="1">
        <f t="shared" si="20"/>
        <v>2</v>
      </c>
      <c r="F80" s="289"/>
      <c r="G80" s="200"/>
      <c r="H80" s="6"/>
      <c r="I80" s="201">
        <v>2</v>
      </c>
      <c r="J80" s="201"/>
      <c r="K80" s="201"/>
      <c r="L80" s="201"/>
      <c r="M80" s="201"/>
      <c r="N80" s="202">
        <f t="shared" si="19"/>
        <v>0</v>
      </c>
    </row>
    <row r="81" spans="1:14" x14ac:dyDescent="0.25">
      <c r="A81" s="29" t="s">
        <v>191</v>
      </c>
      <c r="B81" s="49" t="s">
        <v>192</v>
      </c>
      <c r="C81" s="1" t="s">
        <v>121</v>
      </c>
      <c r="D81" s="1" t="s">
        <v>111</v>
      </c>
      <c r="E81" s="1">
        <f t="shared" si="20"/>
        <v>0</v>
      </c>
      <c r="F81" s="289"/>
      <c r="G81" s="200"/>
      <c r="H81" s="6"/>
      <c r="I81" s="201"/>
      <c r="J81" s="201"/>
      <c r="K81" s="201"/>
      <c r="L81" s="201"/>
      <c r="M81" s="201"/>
      <c r="N81" s="202">
        <f t="shared" si="19"/>
        <v>0</v>
      </c>
    </row>
    <row r="82" spans="1:14" x14ac:dyDescent="0.25">
      <c r="A82" s="29" t="s">
        <v>193</v>
      </c>
      <c r="B82" s="49" t="s">
        <v>194</v>
      </c>
      <c r="C82" s="1" t="s">
        <v>121</v>
      </c>
      <c r="D82" s="1" t="s">
        <v>111</v>
      </c>
      <c r="E82" s="1">
        <f t="shared" si="20"/>
        <v>0</v>
      </c>
      <c r="F82" s="289"/>
      <c r="G82" s="200"/>
      <c r="H82" s="6"/>
      <c r="I82" s="201"/>
      <c r="J82" s="201"/>
      <c r="K82" s="201"/>
      <c r="L82" s="201"/>
      <c r="M82" s="201"/>
      <c r="N82" s="202">
        <f t="shared" si="19"/>
        <v>0</v>
      </c>
    </row>
    <row r="83" spans="1:14" x14ac:dyDescent="0.25">
      <c r="A83" s="29" t="s">
        <v>195</v>
      </c>
      <c r="B83" s="49" t="s">
        <v>196</v>
      </c>
      <c r="C83" s="1" t="s">
        <v>135</v>
      </c>
      <c r="D83" s="1" t="s">
        <v>111</v>
      </c>
      <c r="E83" s="1">
        <f t="shared" si="20"/>
        <v>2</v>
      </c>
      <c r="F83" s="289"/>
      <c r="G83" s="200"/>
      <c r="H83" s="6"/>
      <c r="I83" s="201">
        <v>2</v>
      </c>
      <c r="J83" s="201"/>
      <c r="K83" s="201"/>
      <c r="L83" s="201"/>
      <c r="M83" s="201"/>
      <c r="N83" s="202">
        <f t="shared" si="19"/>
        <v>0</v>
      </c>
    </row>
    <row r="84" spans="1:14" x14ac:dyDescent="0.25">
      <c r="A84" s="29" t="s">
        <v>197</v>
      </c>
      <c r="B84" s="49" t="s">
        <v>198</v>
      </c>
      <c r="C84" s="1" t="s">
        <v>135</v>
      </c>
      <c r="D84" s="1" t="s">
        <v>111</v>
      </c>
      <c r="E84" s="1">
        <f t="shared" si="20"/>
        <v>0</v>
      </c>
      <c r="F84" s="289"/>
      <c r="G84" s="200"/>
      <c r="H84" s="6"/>
      <c r="I84" s="201"/>
      <c r="J84" s="201"/>
      <c r="K84" s="201"/>
      <c r="L84" s="201"/>
      <c r="M84" s="201"/>
      <c r="N84" s="202">
        <f t="shared" si="19"/>
        <v>0</v>
      </c>
    </row>
    <row r="85" spans="1:14" x14ac:dyDescent="0.25">
      <c r="A85" s="55" t="s">
        <v>199</v>
      </c>
      <c r="B85" s="57" t="s">
        <v>200</v>
      </c>
      <c r="C85" s="56" t="s">
        <v>117</v>
      </c>
      <c r="D85" s="56" t="s">
        <v>111</v>
      </c>
      <c r="E85" s="1">
        <f t="shared" si="20"/>
        <v>0</v>
      </c>
      <c r="F85" s="289"/>
      <c r="G85" s="200"/>
      <c r="H85" s="6"/>
      <c r="I85" s="201"/>
      <c r="J85" s="201"/>
      <c r="K85" s="201"/>
      <c r="L85" s="201"/>
      <c r="M85" s="201"/>
      <c r="N85" s="202">
        <f t="shared" si="19"/>
        <v>0</v>
      </c>
    </row>
    <row r="86" spans="1:14" x14ac:dyDescent="0.25">
      <c r="A86" s="55" t="s">
        <v>201</v>
      </c>
      <c r="B86" s="57" t="s">
        <v>202</v>
      </c>
      <c r="C86" s="56" t="s">
        <v>117</v>
      </c>
      <c r="D86" s="56" t="s">
        <v>111</v>
      </c>
      <c r="E86" s="1">
        <f t="shared" si="20"/>
        <v>40</v>
      </c>
      <c r="F86" s="289"/>
      <c r="G86" s="200"/>
      <c r="H86" s="6"/>
      <c r="I86" s="201">
        <v>40</v>
      </c>
      <c r="J86" s="201"/>
      <c r="K86" s="201"/>
      <c r="L86" s="201"/>
      <c r="M86" s="201"/>
      <c r="N86" s="202">
        <f t="shared" si="19"/>
        <v>0</v>
      </c>
    </row>
    <row r="87" spans="1:14" x14ac:dyDescent="0.25">
      <c r="A87" s="55" t="s">
        <v>203</v>
      </c>
      <c r="B87" s="57" t="s">
        <v>204</v>
      </c>
      <c r="C87" s="56" t="s">
        <v>117</v>
      </c>
      <c r="D87" s="56" t="s">
        <v>111</v>
      </c>
      <c r="E87" s="1">
        <f t="shared" si="20"/>
        <v>0</v>
      </c>
      <c r="F87" s="289"/>
      <c r="G87" s="200"/>
      <c r="H87" s="6"/>
      <c r="I87" s="201"/>
      <c r="J87" s="201"/>
      <c r="K87" s="201"/>
      <c r="L87" s="201"/>
      <c r="M87" s="201"/>
      <c r="N87" s="202">
        <f t="shared" si="19"/>
        <v>0</v>
      </c>
    </row>
    <row r="88" spans="1:14" x14ac:dyDescent="0.25">
      <c r="A88" s="59" t="s">
        <v>205</v>
      </c>
      <c r="B88" s="60" t="s">
        <v>206</v>
      </c>
      <c r="C88" s="56" t="s">
        <v>207</v>
      </c>
      <c r="D88" s="56" t="s">
        <v>111</v>
      </c>
      <c r="E88" s="56">
        <f t="shared" si="20"/>
        <v>25</v>
      </c>
      <c r="F88" s="289"/>
      <c r="G88" s="200"/>
      <c r="H88" s="6"/>
      <c r="I88" s="201">
        <v>25</v>
      </c>
      <c r="J88" s="201"/>
      <c r="K88" s="201"/>
      <c r="L88" s="201"/>
      <c r="M88" s="201"/>
      <c r="N88" s="202">
        <f t="shared" si="19"/>
        <v>0</v>
      </c>
    </row>
    <row r="89" spans="1:14" x14ac:dyDescent="0.25">
      <c r="A89" s="59" t="s">
        <v>208</v>
      </c>
      <c r="B89" s="60" t="s">
        <v>209</v>
      </c>
      <c r="C89" s="56" t="s">
        <v>210</v>
      </c>
      <c r="D89" s="56" t="s">
        <v>111</v>
      </c>
      <c r="E89" s="56">
        <f t="shared" si="20"/>
        <v>25</v>
      </c>
      <c r="F89" s="289"/>
      <c r="G89" s="200"/>
      <c r="H89" s="6"/>
      <c r="I89" s="201">
        <v>25</v>
      </c>
      <c r="J89" s="201"/>
      <c r="K89" s="201"/>
      <c r="L89" s="201"/>
      <c r="M89" s="201"/>
      <c r="N89" s="202">
        <f t="shared" si="19"/>
        <v>0</v>
      </c>
    </row>
    <row r="90" spans="1:14" ht="15.75" thickBot="1" x14ac:dyDescent="0.3">
      <c r="A90" s="30" t="s">
        <v>211</v>
      </c>
      <c r="B90" s="50" t="s">
        <v>212</v>
      </c>
      <c r="C90" s="31" t="s">
        <v>213</v>
      </c>
      <c r="D90" s="31" t="s">
        <v>111</v>
      </c>
      <c r="E90" s="31">
        <f t="shared" si="20"/>
        <v>5</v>
      </c>
      <c r="F90" s="289"/>
      <c r="G90" s="204"/>
      <c r="H90" s="203"/>
      <c r="I90" s="205">
        <v>5</v>
      </c>
      <c r="J90" s="205"/>
      <c r="K90" s="205"/>
      <c r="L90" s="205"/>
      <c r="M90" s="205"/>
      <c r="N90" s="206">
        <f t="shared" si="19"/>
        <v>0</v>
      </c>
    </row>
    <row r="91" spans="1:14" x14ac:dyDescent="0.25">
      <c r="E91" s="16"/>
    </row>
    <row r="92" spans="1:14" x14ac:dyDescent="0.25">
      <c r="E92" s="16"/>
      <c r="N92" s="263">
        <f>SUM(N4:N90)</f>
        <v>0</v>
      </c>
    </row>
  </sheetData>
  <pageMargins left="0.7" right="0.7" top="0.75" bottom="0.75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I596"/>
  <sheetViews>
    <sheetView topLeftCell="A7" zoomScale="80" zoomScaleNormal="80" workbookViewId="0">
      <selection activeCell="J48" sqref="J48"/>
    </sheetView>
  </sheetViews>
  <sheetFormatPr defaultColWidth="41.85546875" defaultRowHeight="15" x14ac:dyDescent="0.25"/>
  <cols>
    <col min="1" max="1" width="9.42578125" style="111" bestFit="1" customWidth="1"/>
    <col min="2" max="2" width="36.42578125" style="123" customWidth="1"/>
    <col min="3" max="3" width="66.85546875" style="71" bestFit="1" customWidth="1"/>
    <col min="4" max="4" width="9.7109375" style="122" customWidth="1"/>
    <col min="5" max="5" width="9.7109375" style="124" bestFit="1" customWidth="1"/>
    <col min="6" max="6" width="13.42578125" style="158" bestFit="1" customWidth="1"/>
    <col min="7" max="7" width="4.85546875" style="124" customWidth="1"/>
    <col min="8" max="8" width="13.7109375" style="189" customWidth="1"/>
    <col min="9" max="10" width="16.7109375" style="189" customWidth="1"/>
    <col min="11" max="16384" width="41.85546875" style="71"/>
  </cols>
  <sheetData>
    <row r="1" spans="1:14" ht="35.1" customHeight="1" x14ac:dyDescent="0.25">
      <c r="A1" s="307" t="s">
        <v>770</v>
      </c>
      <c r="B1" s="307"/>
      <c r="C1" s="308" t="s">
        <v>850</v>
      </c>
      <c r="D1" s="308"/>
      <c r="E1" s="71"/>
      <c r="F1" s="163"/>
      <c r="H1" s="164"/>
      <c r="I1" s="182"/>
      <c r="J1" s="182"/>
    </row>
    <row r="2" spans="1:14" ht="18.75" customHeight="1" x14ac:dyDescent="0.4">
      <c r="A2" s="165"/>
      <c r="B2" s="71"/>
      <c r="C2" s="283" t="s">
        <v>873</v>
      </c>
      <c r="D2" s="309" t="s">
        <v>772</v>
      </c>
      <c r="E2" s="309"/>
      <c r="F2" s="309"/>
      <c r="G2" s="166"/>
      <c r="H2" s="167"/>
      <c r="I2" s="182"/>
      <c r="J2" s="182"/>
    </row>
    <row r="3" spans="1:14" x14ac:dyDescent="0.25">
      <c r="A3" s="71"/>
      <c r="B3" s="71"/>
      <c r="D3" s="310" t="s">
        <v>773</v>
      </c>
      <c r="E3" s="310"/>
      <c r="F3" s="310"/>
      <c r="H3" s="175"/>
      <c r="I3" s="182"/>
      <c r="J3" s="182"/>
    </row>
    <row r="4" spans="1:14" x14ac:dyDescent="0.25">
      <c r="A4" s="71"/>
      <c r="B4" s="71"/>
      <c r="D4" s="168"/>
      <c r="E4" s="71"/>
      <c r="F4" s="163"/>
      <c r="H4" s="164"/>
      <c r="I4" s="182"/>
      <c r="J4" s="182"/>
    </row>
    <row r="5" spans="1:14" ht="15.75" customHeight="1" thickBot="1" x14ac:dyDescent="0.3">
      <c r="A5" s="71"/>
      <c r="B5" s="71"/>
      <c r="D5" s="310" t="s">
        <v>774</v>
      </c>
      <c r="E5" s="310"/>
      <c r="F5" s="310"/>
      <c r="G5" s="310"/>
      <c r="H5" s="164"/>
      <c r="I5" s="306">
        <f>SUM(J8:J2514)</f>
        <v>1441439.3499999989</v>
      </c>
      <c r="J5" s="306"/>
    </row>
    <row r="6" spans="1:14" ht="15.75" thickTop="1" x14ac:dyDescent="0.25">
      <c r="A6" s="71"/>
      <c r="B6" s="71"/>
      <c r="D6" s="168"/>
      <c r="E6" s="71"/>
      <c r="F6" s="163"/>
      <c r="H6" s="164"/>
      <c r="I6" s="182"/>
      <c r="J6" s="182"/>
    </row>
    <row r="7" spans="1:14" s="162" customFormat="1" ht="20.100000000000001" customHeight="1" thickBot="1" x14ac:dyDescent="0.3">
      <c r="A7" s="159" t="s">
        <v>10</v>
      </c>
      <c r="B7" s="311" t="s">
        <v>493</v>
      </c>
      <c r="C7" s="311"/>
      <c r="D7" s="311"/>
      <c r="E7" s="311"/>
      <c r="F7" s="312"/>
      <c r="G7" s="160" t="s">
        <v>10</v>
      </c>
      <c r="H7" s="161"/>
      <c r="I7" s="178"/>
      <c r="J7" s="178"/>
    </row>
    <row r="8" spans="1:14" s="171" customFormat="1" ht="45" customHeight="1" thickTop="1" x14ac:dyDescent="0.25">
      <c r="A8" s="169"/>
      <c r="B8" s="169" t="s">
        <v>5</v>
      </c>
      <c r="C8" s="169" t="s">
        <v>6</v>
      </c>
      <c r="D8" s="169" t="s">
        <v>247</v>
      </c>
      <c r="E8" s="169" t="s">
        <v>7</v>
      </c>
      <c r="F8" s="170" t="s">
        <v>8</v>
      </c>
      <c r="G8" s="169" t="s">
        <v>9</v>
      </c>
      <c r="H8" s="288" t="s">
        <v>874</v>
      </c>
      <c r="I8" s="288" t="s">
        <v>875</v>
      </c>
      <c r="J8" s="288" t="s">
        <v>876</v>
      </c>
    </row>
    <row r="9" spans="1:14" customFormat="1" ht="20.25" customHeight="1" x14ac:dyDescent="0.25"/>
    <row r="10" spans="1:14" ht="15.75" thickBot="1" x14ac:dyDescent="0.3">
      <c r="A10" s="224"/>
      <c r="B10" s="313" t="s">
        <v>820</v>
      </c>
      <c r="C10" s="313"/>
      <c r="D10" s="224"/>
      <c r="E10" s="224"/>
      <c r="F10" s="224"/>
      <c r="G10" s="224"/>
      <c r="H10" s="225"/>
      <c r="I10" s="225"/>
      <c r="J10" s="225"/>
      <c r="K10" s="224"/>
      <c r="L10" s="224"/>
      <c r="M10" s="224"/>
      <c r="N10" s="224"/>
    </row>
    <row r="11" spans="1:14" s="87" customFormat="1" ht="15.75" thickTop="1" x14ac:dyDescent="0.25">
      <c r="A11" s="88">
        <v>4</v>
      </c>
      <c r="B11" s="133" t="s">
        <v>318</v>
      </c>
      <c r="C11" s="89" t="s">
        <v>319</v>
      </c>
      <c r="D11" s="90" t="s">
        <v>13</v>
      </c>
      <c r="E11" s="90" t="s">
        <v>17</v>
      </c>
      <c r="F11" s="149">
        <v>0</v>
      </c>
      <c r="G11" s="90">
        <v>1</v>
      </c>
      <c r="H11" s="167">
        <f t="shared" ref="H11:H12" si="0">$H$2</f>
        <v>0</v>
      </c>
      <c r="I11" s="163">
        <f t="shared" ref="I11:I59" si="1">ROUND(F11-(F11*H11),2)</f>
        <v>0</v>
      </c>
      <c r="J11" s="163">
        <f t="shared" ref="J11:J59" si="2">ROUND((I11*G11),2)</f>
        <v>0</v>
      </c>
    </row>
    <row r="12" spans="1:14" s="87" customFormat="1" x14ac:dyDescent="0.25">
      <c r="A12" s="88">
        <v>4.0999999999999996</v>
      </c>
      <c r="B12" s="115" t="s">
        <v>320</v>
      </c>
      <c r="C12" s="89" t="s">
        <v>321</v>
      </c>
      <c r="D12" s="90" t="s">
        <v>13</v>
      </c>
      <c r="E12" s="90">
        <v>21</v>
      </c>
      <c r="F12" s="149">
        <v>0</v>
      </c>
      <c r="G12" s="90">
        <v>1</v>
      </c>
      <c r="H12" s="167">
        <f t="shared" si="0"/>
        <v>0</v>
      </c>
      <c r="I12" s="163">
        <f t="shared" si="1"/>
        <v>0</v>
      </c>
      <c r="J12" s="163">
        <f t="shared" si="2"/>
        <v>0</v>
      </c>
    </row>
    <row r="13" spans="1:14" s="87" customFormat="1" x14ac:dyDescent="0.25">
      <c r="A13" s="88" t="s">
        <v>322</v>
      </c>
      <c r="B13" s="115" t="s">
        <v>228</v>
      </c>
      <c r="C13" s="89" t="s">
        <v>229</v>
      </c>
      <c r="D13" s="90">
        <v>36</v>
      </c>
      <c r="E13" s="90" t="s">
        <v>17</v>
      </c>
      <c r="F13" s="149">
        <v>0</v>
      </c>
      <c r="G13" s="90">
        <v>1</v>
      </c>
      <c r="H13" s="175">
        <f>$H$3</f>
        <v>0</v>
      </c>
      <c r="I13" s="163">
        <f t="shared" si="1"/>
        <v>0</v>
      </c>
      <c r="J13" s="163">
        <f t="shared" si="2"/>
        <v>0</v>
      </c>
    </row>
    <row r="14" spans="1:14" s="87" customFormat="1" x14ac:dyDescent="0.25">
      <c r="A14" s="88" t="s">
        <v>323</v>
      </c>
      <c r="B14" s="115" t="s">
        <v>324</v>
      </c>
      <c r="C14" s="89" t="s">
        <v>325</v>
      </c>
      <c r="D14" s="90" t="s">
        <v>13</v>
      </c>
      <c r="E14" s="90">
        <v>14</v>
      </c>
      <c r="F14" s="149">
        <v>0</v>
      </c>
      <c r="G14" s="90">
        <v>1</v>
      </c>
      <c r="H14" s="167">
        <f t="shared" ref="H14:H16" si="3">$H$2</f>
        <v>0</v>
      </c>
      <c r="I14" s="163">
        <f t="shared" si="1"/>
        <v>0</v>
      </c>
      <c r="J14" s="163">
        <f t="shared" si="2"/>
        <v>0</v>
      </c>
    </row>
    <row r="15" spans="1:14" s="87" customFormat="1" x14ac:dyDescent="0.25">
      <c r="A15" s="88" t="s">
        <v>326</v>
      </c>
      <c r="B15" s="115" t="s">
        <v>50</v>
      </c>
      <c r="C15" s="89" t="s">
        <v>51</v>
      </c>
      <c r="D15" s="90" t="s">
        <v>13</v>
      </c>
      <c r="E15" s="90">
        <v>14</v>
      </c>
      <c r="F15" s="149">
        <v>0</v>
      </c>
      <c r="G15" s="90">
        <v>1</v>
      </c>
      <c r="H15" s="167">
        <f t="shared" si="3"/>
        <v>0</v>
      </c>
      <c r="I15" s="163">
        <f t="shared" si="1"/>
        <v>0</v>
      </c>
      <c r="J15" s="163">
        <f t="shared" si="2"/>
        <v>0</v>
      </c>
    </row>
    <row r="16" spans="1:14" s="87" customFormat="1" x14ac:dyDescent="0.25">
      <c r="A16" s="88" t="s">
        <v>327</v>
      </c>
      <c r="B16" s="115" t="s">
        <v>328</v>
      </c>
      <c r="C16" s="89" t="s">
        <v>329</v>
      </c>
      <c r="D16" s="90" t="s">
        <v>13</v>
      </c>
      <c r="E16" s="90">
        <v>21</v>
      </c>
      <c r="F16" s="149">
        <v>255.5</v>
      </c>
      <c r="G16" s="90">
        <v>10</v>
      </c>
      <c r="H16" s="167">
        <f t="shared" si="3"/>
        <v>0</v>
      </c>
      <c r="I16" s="163">
        <f t="shared" si="1"/>
        <v>255.5</v>
      </c>
      <c r="J16" s="163">
        <f t="shared" si="2"/>
        <v>2555</v>
      </c>
    </row>
    <row r="17" spans="1:10" s="87" customFormat="1" x14ac:dyDescent="0.25">
      <c r="A17" s="88" t="s">
        <v>330</v>
      </c>
      <c r="B17" s="115" t="s">
        <v>43</v>
      </c>
      <c r="C17" s="89" t="s">
        <v>44</v>
      </c>
      <c r="D17" s="90">
        <v>36</v>
      </c>
      <c r="E17" s="90" t="s">
        <v>17</v>
      </c>
      <c r="F17" s="149">
        <v>159</v>
      </c>
      <c r="G17" s="90">
        <v>10</v>
      </c>
      <c r="H17" s="175">
        <f>$H$3</f>
        <v>0</v>
      </c>
      <c r="I17" s="163">
        <f t="shared" si="1"/>
        <v>159</v>
      </c>
      <c r="J17" s="163">
        <f t="shared" si="2"/>
        <v>1590</v>
      </c>
    </row>
    <row r="18" spans="1:10" s="87" customFormat="1" x14ac:dyDescent="0.25">
      <c r="A18" s="88" t="s">
        <v>331</v>
      </c>
      <c r="B18" s="115" t="s">
        <v>332</v>
      </c>
      <c r="C18" s="89" t="s">
        <v>333</v>
      </c>
      <c r="D18" s="90" t="s">
        <v>13</v>
      </c>
      <c r="E18" s="90">
        <v>21</v>
      </c>
      <c r="F18" s="149">
        <v>0</v>
      </c>
      <c r="G18" s="90">
        <v>10</v>
      </c>
      <c r="H18" s="167">
        <f t="shared" ref="H18:H26" si="4">$H$2</f>
        <v>0</v>
      </c>
      <c r="I18" s="163">
        <f t="shared" si="1"/>
        <v>0</v>
      </c>
      <c r="J18" s="163">
        <f t="shared" si="2"/>
        <v>0</v>
      </c>
    </row>
    <row r="19" spans="1:10" s="87" customFormat="1" x14ac:dyDescent="0.25">
      <c r="A19" s="88" t="s">
        <v>334</v>
      </c>
      <c r="B19" s="115" t="s">
        <v>335</v>
      </c>
      <c r="C19" s="89" t="s">
        <v>336</v>
      </c>
      <c r="D19" s="90" t="s">
        <v>13</v>
      </c>
      <c r="E19" s="90">
        <v>21</v>
      </c>
      <c r="F19" s="149">
        <v>0</v>
      </c>
      <c r="G19" s="90">
        <v>1</v>
      </c>
      <c r="H19" s="167">
        <f t="shared" si="4"/>
        <v>0</v>
      </c>
      <c r="I19" s="163">
        <f t="shared" si="1"/>
        <v>0</v>
      </c>
      <c r="J19" s="163">
        <f t="shared" si="2"/>
        <v>0</v>
      </c>
    </row>
    <row r="20" spans="1:10" s="87" customFormat="1" x14ac:dyDescent="0.25">
      <c r="A20" s="88" t="s">
        <v>337</v>
      </c>
      <c r="B20" s="115" t="s">
        <v>48</v>
      </c>
      <c r="C20" s="89" t="s">
        <v>49</v>
      </c>
      <c r="D20" s="90" t="s">
        <v>13</v>
      </c>
      <c r="E20" s="90">
        <v>21</v>
      </c>
      <c r="F20" s="149">
        <v>0</v>
      </c>
      <c r="G20" s="90">
        <v>10</v>
      </c>
      <c r="H20" s="167">
        <f t="shared" si="4"/>
        <v>0</v>
      </c>
      <c r="I20" s="163">
        <f t="shared" si="1"/>
        <v>0</v>
      </c>
      <c r="J20" s="163">
        <f t="shared" si="2"/>
        <v>0</v>
      </c>
    </row>
    <row r="21" spans="1:10" s="87" customFormat="1" x14ac:dyDescent="0.25">
      <c r="A21" s="88" t="s">
        <v>338</v>
      </c>
      <c r="B21" s="115" t="s">
        <v>46</v>
      </c>
      <c r="C21" s="89" t="s">
        <v>47</v>
      </c>
      <c r="D21" s="90" t="s">
        <v>13</v>
      </c>
      <c r="E21" s="90">
        <v>14</v>
      </c>
      <c r="F21" s="149">
        <v>0</v>
      </c>
      <c r="G21" s="90">
        <v>10</v>
      </c>
      <c r="H21" s="167">
        <f t="shared" si="4"/>
        <v>0</v>
      </c>
      <c r="I21" s="163">
        <f t="shared" si="1"/>
        <v>0</v>
      </c>
      <c r="J21" s="163">
        <f t="shared" si="2"/>
        <v>0</v>
      </c>
    </row>
    <row r="22" spans="1:10" s="87" customFormat="1" x14ac:dyDescent="0.25">
      <c r="A22" s="88" t="s">
        <v>339</v>
      </c>
      <c r="B22" s="115" t="s">
        <v>45</v>
      </c>
      <c r="C22" s="89" t="s">
        <v>230</v>
      </c>
      <c r="D22" s="90" t="s">
        <v>13</v>
      </c>
      <c r="E22" s="90">
        <v>14</v>
      </c>
      <c r="F22" s="149">
        <v>0</v>
      </c>
      <c r="G22" s="90">
        <v>10</v>
      </c>
      <c r="H22" s="167">
        <f t="shared" si="4"/>
        <v>0</v>
      </c>
      <c r="I22" s="163">
        <f t="shared" si="1"/>
        <v>0</v>
      </c>
      <c r="J22" s="163">
        <f t="shared" si="2"/>
        <v>0</v>
      </c>
    </row>
    <row r="23" spans="1:10" s="87" customFormat="1" x14ac:dyDescent="0.25">
      <c r="A23" s="88" t="s">
        <v>340</v>
      </c>
      <c r="B23" s="115" t="s">
        <v>231</v>
      </c>
      <c r="C23" s="89" t="s">
        <v>232</v>
      </c>
      <c r="D23" s="90" t="s">
        <v>13</v>
      </c>
      <c r="E23" s="90">
        <v>14</v>
      </c>
      <c r="F23" s="149">
        <v>0</v>
      </c>
      <c r="G23" s="90">
        <v>10</v>
      </c>
      <c r="H23" s="167">
        <f t="shared" si="4"/>
        <v>0</v>
      </c>
      <c r="I23" s="163">
        <f t="shared" si="1"/>
        <v>0</v>
      </c>
      <c r="J23" s="163">
        <f t="shared" si="2"/>
        <v>0</v>
      </c>
    </row>
    <row r="24" spans="1:10" s="87" customFormat="1" x14ac:dyDescent="0.25">
      <c r="A24" s="88" t="s">
        <v>341</v>
      </c>
      <c r="B24" s="115" t="s">
        <v>233</v>
      </c>
      <c r="C24" s="89" t="s">
        <v>234</v>
      </c>
      <c r="D24" s="90" t="s">
        <v>13</v>
      </c>
      <c r="E24" s="90">
        <v>21</v>
      </c>
      <c r="F24" s="149">
        <v>0</v>
      </c>
      <c r="G24" s="90">
        <v>10</v>
      </c>
      <c r="H24" s="167">
        <f t="shared" si="4"/>
        <v>0</v>
      </c>
      <c r="I24" s="163">
        <f t="shared" si="1"/>
        <v>0</v>
      </c>
      <c r="J24" s="163">
        <f t="shared" si="2"/>
        <v>0</v>
      </c>
    </row>
    <row r="25" spans="1:10" s="87" customFormat="1" x14ac:dyDescent="0.25">
      <c r="A25" s="88" t="s">
        <v>342</v>
      </c>
      <c r="B25" s="115" t="s">
        <v>235</v>
      </c>
      <c r="C25" s="89" t="s">
        <v>236</v>
      </c>
      <c r="D25" s="90" t="s">
        <v>13</v>
      </c>
      <c r="E25" s="90">
        <v>21</v>
      </c>
      <c r="F25" s="149">
        <v>0</v>
      </c>
      <c r="G25" s="90">
        <v>1</v>
      </c>
      <c r="H25" s="167">
        <f t="shared" si="4"/>
        <v>0</v>
      </c>
      <c r="I25" s="163">
        <f t="shared" si="1"/>
        <v>0</v>
      </c>
      <c r="J25" s="163">
        <f t="shared" si="2"/>
        <v>0</v>
      </c>
    </row>
    <row r="26" spans="1:10" s="87" customFormat="1" x14ac:dyDescent="0.25">
      <c r="A26" s="88">
        <v>4.2</v>
      </c>
      <c r="B26" s="115" t="s">
        <v>219</v>
      </c>
      <c r="C26" s="89" t="s">
        <v>220</v>
      </c>
      <c r="D26" s="90" t="s">
        <v>13</v>
      </c>
      <c r="E26" s="90">
        <v>14</v>
      </c>
      <c r="F26" s="149">
        <v>0</v>
      </c>
      <c r="G26" s="90">
        <v>1</v>
      </c>
      <c r="H26" s="167">
        <f t="shared" si="4"/>
        <v>0</v>
      </c>
      <c r="I26" s="163">
        <f t="shared" si="1"/>
        <v>0</v>
      </c>
      <c r="J26" s="163">
        <f t="shared" si="2"/>
        <v>0</v>
      </c>
    </row>
    <row r="27" spans="1:10" s="87" customFormat="1" ht="24" customHeight="1" x14ac:dyDescent="0.25">
      <c r="A27" s="88" t="s">
        <v>343</v>
      </c>
      <c r="B27" s="115" t="s">
        <v>221</v>
      </c>
      <c r="C27" s="89" t="s">
        <v>222</v>
      </c>
      <c r="D27" s="90">
        <v>36</v>
      </c>
      <c r="E27" s="90" t="s">
        <v>17</v>
      </c>
      <c r="F27" s="149">
        <v>0</v>
      </c>
      <c r="G27" s="90">
        <v>1</v>
      </c>
      <c r="H27" s="175">
        <f>$H$3</f>
        <v>0</v>
      </c>
      <c r="I27" s="163">
        <f t="shared" si="1"/>
        <v>0</v>
      </c>
      <c r="J27" s="163">
        <f t="shared" si="2"/>
        <v>0</v>
      </c>
    </row>
    <row r="28" spans="1:10" s="87" customFormat="1" x14ac:dyDescent="0.25">
      <c r="A28" s="88" t="s">
        <v>344</v>
      </c>
      <c r="B28" s="115" t="s">
        <v>345</v>
      </c>
      <c r="C28" s="89" t="s">
        <v>346</v>
      </c>
      <c r="D28" s="90" t="s">
        <v>13</v>
      </c>
      <c r="E28" s="90">
        <v>21</v>
      </c>
      <c r="F28" s="149">
        <v>200</v>
      </c>
      <c r="G28" s="90">
        <v>1</v>
      </c>
      <c r="H28" s="167">
        <f>$H$2</f>
        <v>0</v>
      </c>
      <c r="I28" s="163">
        <f t="shared" si="1"/>
        <v>200</v>
      </c>
      <c r="J28" s="163">
        <f t="shared" si="2"/>
        <v>200</v>
      </c>
    </row>
    <row r="29" spans="1:10" s="87" customFormat="1" ht="24" customHeight="1" x14ac:dyDescent="0.25">
      <c r="A29" s="88" t="s">
        <v>347</v>
      </c>
      <c r="B29" s="115" t="s">
        <v>348</v>
      </c>
      <c r="C29" s="89" t="s">
        <v>349</v>
      </c>
      <c r="D29" s="90">
        <v>36</v>
      </c>
      <c r="E29" s="90" t="s">
        <v>17</v>
      </c>
      <c r="F29" s="149">
        <v>114</v>
      </c>
      <c r="G29" s="90">
        <v>1</v>
      </c>
      <c r="H29" s="175">
        <f>$H$3</f>
        <v>0</v>
      </c>
      <c r="I29" s="163">
        <f t="shared" si="1"/>
        <v>114</v>
      </c>
      <c r="J29" s="163">
        <f t="shared" si="2"/>
        <v>114</v>
      </c>
    </row>
    <row r="30" spans="1:10" s="87" customFormat="1" x14ac:dyDescent="0.25">
      <c r="A30" s="88" t="s">
        <v>350</v>
      </c>
      <c r="B30" s="115" t="s">
        <v>37</v>
      </c>
      <c r="C30" s="89" t="s">
        <v>38</v>
      </c>
      <c r="D30" s="90" t="s">
        <v>13</v>
      </c>
      <c r="E30" s="90">
        <v>14</v>
      </c>
      <c r="F30" s="149">
        <v>0</v>
      </c>
      <c r="G30" s="90">
        <v>1</v>
      </c>
      <c r="H30" s="167">
        <f t="shared" ref="H30:H35" si="5">$H$2</f>
        <v>0</v>
      </c>
      <c r="I30" s="163">
        <f t="shared" si="1"/>
        <v>0</v>
      </c>
      <c r="J30" s="163">
        <f t="shared" si="2"/>
        <v>0</v>
      </c>
    </row>
    <row r="31" spans="1:10" s="87" customFormat="1" x14ac:dyDescent="0.25">
      <c r="A31" s="88" t="s">
        <v>351</v>
      </c>
      <c r="B31" s="115" t="s">
        <v>41</v>
      </c>
      <c r="C31" s="89" t="s">
        <v>42</v>
      </c>
      <c r="D31" s="90" t="s">
        <v>13</v>
      </c>
      <c r="E31" s="90">
        <v>21</v>
      </c>
      <c r="F31" s="149">
        <v>0</v>
      </c>
      <c r="G31" s="90">
        <v>1</v>
      </c>
      <c r="H31" s="167">
        <f t="shared" si="5"/>
        <v>0</v>
      </c>
      <c r="I31" s="163">
        <f t="shared" si="1"/>
        <v>0</v>
      </c>
      <c r="J31" s="163">
        <f t="shared" si="2"/>
        <v>0</v>
      </c>
    </row>
    <row r="32" spans="1:10" s="87" customFormat="1" x14ac:dyDescent="0.25">
      <c r="A32" s="88" t="s">
        <v>352</v>
      </c>
      <c r="B32" s="115" t="s">
        <v>35</v>
      </c>
      <c r="C32" s="89" t="s">
        <v>36</v>
      </c>
      <c r="D32" s="90" t="s">
        <v>13</v>
      </c>
      <c r="E32" s="90">
        <v>14</v>
      </c>
      <c r="F32" s="149">
        <v>0</v>
      </c>
      <c r="G32" s="90">
        <v>1</v>
      </c>
      <c r="H32" s="167">
        <f t="shared" si="5"/>
        <v>0</v>
      </c>
      <c r="I32" s="163">
        <f t="shared" si="1"/>
        <v>0</v>
      </c>
      <c r="J32" s="163">
        <f t="shared" si="2"/>
        <v>0</v>
      </c>
    </row>
    <row r="33" spans="1:10" s="87" customFormat="1" x14ac:dyDescent="0.25">
      <c r="A33" s="88" t="s">
        <v>353</v>
      </c>
      <c r="B33" s="115" t="s">
        <v>39</v>
      </c>
      <c r="C33" s="89" t="s">
        <v>40</v>
      </c>
      <c r="D33" s="90" t="s">
        <v>13</v>
      </c>
      <c r="E33" s="90">
        <v>14</v>
      </c>
      <c r="F33" s="149">
        <v>0</v>
      </c>
      <c r="G33" s="90">
        <v>1</v>
      </c>
      <c r="H33" s="167">
        <f t="shared" si="5"/>
        <v>0</v>
      </c>
      <c r="I33" s="163">
        <f t="shared" si="1"/>
        <v>0</v>
      </c>
      <c r="J33" s="163">
        <f t="shared" si="2"/>
        <v>0</v>
      </c>
    </row>
    <row r="34" spans="1:10" s="87" customFormat="1" x14ac:dyDescent="0.25">
      <c r="A34" s="88" t="s">
        <v>354</v>
      </c>
      <c r="B34" s="115" t="s">
        <v>223</v>
      </c>
      <c r="C34" s="89" t="s">
        <v>224</v>
      </c>
      <c r="D34" s="90" t="s">
        <v>13</v>
      </c>
      <c r="E34" s="90">
        <v>14</v>
      </c>
      <c r="F34" s="149">
        <v>0</v>
      </c>
      <c r="G34" s="90">
        <v>1</v>
      </c>
      <c r="H34" s="167">
        <f t="shared" si="5"/>
        <v>0</v>
      </c>
      <c r="I34" s="163">
        <f t="shared" si="1"/>
        <v>0</v>
      </c>
      <c r="J34" s="163">
        <f t="shared" si="2"/>
        <v>0</v>
      </c>
    </row>
    <row r="35" spans="1:10" s="87" customFormat="1" x14ac:dyDescent="0.25">
      <c r="A35" s="88" t="s">
        <v>355</v>
      </c>
      <c r="B35" s="115" t="s">
        <v>552</v>
      </c>
      <c r="C35" s="89" t="s">
        <v>553</v>
      </c>
      <c r="D35" s="90" t="s">
        <v>13</v>
      </c>
      <c r="E35" s="90">
        <v>21</v>
      </c>
      <c r="F35" s="149">
        <v>0</v>
      </c>
      <c r="G35" s="90">
        <v>1</v>
      </c>
      <c r="H35" s="167">
        <f t="shared" si="5"/>
        <v>0</v>
      </c>
      <c r="I35" s="163">
        <f t="shared" si="1"/>
        <v>0</v>
      </c>
      <c r="J35" s="163">
        <f t="shared" si="2"/>
        <v>0</v>
      </c>
    </row>
    <row r="36" spans="1:10" s="87" customFormat="1" ht="24" customHeight="1" x14ac:dyDescent="0.25">
      <c r="A36" s="88" t="s">
        <v>358</v>
      </c>
      <c r="B36" s="115" t="s">
        <v>555</v>
      </c>
      <c r="C36" s="89" t="s">
        <v>556</v>
      </c>
      <c r="D36" s="90">
        <v>36</v>
      </c>
      <c r="E36" s="90" t="s">
        <v>17</v>
      </c>
      <c r="F36" s="149">
        <v>3600</v>
      </c>
      <c r="G36" s="90">
        <v>1</v>
      </c>
      <c r="H36" s="175">
        <f>$H$3</f>
        <v>0</v>
      </c>
      <c r="I36" s="163">
        <f t="shared" si="1"/>
        <v>3600</v>
      </c>
      <c r="J36" s="163">
        <f t="shared" si="2"/>
        <v>3600</v>
      </c>
    </row>
    <row r="37" spans="1:10" s="87" customFormat="1" x14ac:dyDescent="0.25">
      <c r="A37" s="88" t="s">
        <v>361</v>
      </c>
      <c r="B37" s="115" t="s">
        <v>557</v>
      </c>
      <c r="C37" s="89" t="s">
        <v>558</v>
      </c>
      <c r="D37" s="90" t="s">
        <v>13</v>
      </c>
      <c r="E37" s="90">
        <v>14</v>
      </c>
      <c r="F37" s="149">
        <v>0</v>
      </c>
      <c r="G37" s="90">
        <v>1</v>
      </c>
      <c r="H37" s="167">
        <f t="shared" ref="H37:H38" si="6">$H$2</f>
        <v>0</v>
      </c>
      <c r="I37" s="163">
        <f t="shared" si="1"/>
        <v>0</v>
      </c>
      <c r="J37" s="163">
        <f t="shared" si="2"/>
        <v>0</v>
      </c>
    </row>
    <row r="38" spans="1:10" s="87" customFormat="1" x14ac:dyDescent="0.25">
      <c r="A38" s="88">
        <v>4.3</v>
      </c>
      <c r="B38" s="115" t="s">
        <v>364</v>
      </c>
      <c r="C38" s="89" t="s">
        <v>365</v>
      </c>
      <c r="D38" s="90" t="s">
        <v>13</v>
      </c>
      <c r="E38" s="90">
        <v>21</v>
      </c>
      <c r="F38" s="149">
        <v>5106.3500000000004</v>
      </c>
      <c r="G38" s="90">
        <v>1</v>
      </c>
      <c r="H38" s="167">
        <f t="shared" si="6"/>
        <v>0</v>
      </c>
      <c r="I38" s="163">
        <f t="shared" si="1"/>
        <v>5106.3500000000004</v>
      </c>
      <c r="J38" s="163">
        <f t="shared" si="2"/>
        <v>5106.3500000000004</v>
      </c>
    </row>
    <row r="39" spans="1:10" s="87" customFormat="1" x14ac:dyDescent="0.25">
      <c r="A39" s="88" t="s">
        <v>366</v>
      </c>
      <c r="B39" s="115" t="s">
        <v>367</v>
      </c>
      <c r="C39" s="89" t="s">
        <v>368</v>
      </c>
      <c r="D39" s="90">
        <v>36</v>
      </c>
      <c r="E39" s="90" t="s">
        <v>17</v>
      </c>
      <c r="F39" s="149">
        <v>8280</v>
      </c>
      <c r="G39" s="90">
        <v>1</v>
      </c>
      <c r="H39" s="175">
        <f>$H$3</f>
        <v>0</v>
      </c>
      <c r="I39" s="163">
        <f t="shared" si="1"/>
        <v>8280</v>
      </c>
      <c r="J39" s="163">
        <f t="shared" si="2"/>
        <v>8280</v>
      </c>
    </row>
    <row r="40" spans="1:10" s="87" customFormat="1" x14ac:dyDescent="0.25">
      <c r="A40" s="88" t="s">
        <v>369</v>
      </c>
      <c r="B40" s="115" t="s">
        <v>520</v>
      </c>
      <c r="C40" s="89" t="s">
        <v>521</v>
      </c>
      <c r="D40" s="90" t="s">
        <v>13</v>
      </c>
      <c r="E40" s="90">
        <v>14</v>
      </c>
      <c r="F40" s="149">
        <v>0</v>
      </c>
      <c r="G40" s="90">
        <v>1</v>
      </c>
      <c r="H40" s="167">
        <f t="shared" ref="H40:H53" si="7">$H$2</f>
        <v>0</v>
      </c>
      <c r="I40" s="163">
        <f t="shared" si="1"/>
        <v>0</v>
      </c>
      <c r="J40" s="163">
        <f t="shared" si="2"/>
        <v>0</v>
      </c>
    </row>
    <row r="41" spans="1:10" s="87" customFormat="1" x14ac:dyDescent="0.25">
      <c r="A41" s="88" t="s">
        <v>370</v>
      </c>
      <c r="B41" s="115" t="s">
        <v>20</v>
      </c>
      <c r="C41" s="89" t="s">
        <v>21</v>
      </c>
      <c r="D41" s="90" t="s">
        <v>13</v>
      </c>
      <c r="E41" s="90">
        <v>14</v>
      </c>
      <c r="F41" s="149">
        <v>7296.35</v>
      </c>
      <c r="G41" s="90">
        <v>1</v>
      </c>
      <c r="H41" s="167">
        <f t="shared" si="7"/>
        <v>0</v>
      </c>
      <c r="I41" s="163">
        <f t="shared" si="1"/>
        <v>7296.35</v>
      </c>
      <c r="J41" s="163">
        <f t="shared" si="2"/>
        <v>7296.35</v>
      </c>
    </row>
    <row r="42" spans="1:10" s="87" customFormat="1" x14ac:dyDescent="0.25">
      <c r="A42" s="88" t="s">
        <v>371</v>
      </c>
      <c r="B42" s="115" t="s">
        <v>275</v>
      </c>
      <c r="C42" s="89" t="s">
        <v>276</v>
      </c>
      <c r="D42" s="90" t="s">
        <v>13</v>
      </c>
      <c r="E42" s="90">
        <v>14</v>
      </c>
      <c r="F42" s="149">
        <v>0</v>
      </c>
      <c r="G42" s="90">
        <v>1</v>
      </c>
      <c r="H42" s="167">
        <f t="shared" si="7"/>
        <v>0</v>
      </c>
      <c r="I42" s="163">
        <f t="shared" si="1"/>
        <v>0</v>
      </c>
      <c r="J42" s="163">
        <f t="shared" si="2"/>
        <v>0</v>
      </c>
    </row>
    <row r="43" spans="1:10" s="87" customFormat="1" x14ac:dyDescent="0.25">
      <c r="A43" s="88" t="s">
        <v>372</v>
      </c>
      <c r="B43" s="115" t="s">
        <v>373</v>
      </c>
      <c r="C43" s="89" t="s">
        <v>374</v>
      </c>
      <c r="D43" s="90" t="s">
        <v>13</v>
      </c>
      <c r="E43" s="90">
        <v>14</v>
      </c>
      <c r="F43" s="149">
        <v>0</v>
      </c>
      <c r="G43" s="90">
        <v>1</v>
      </c>
      <c r="H43" s="167">
        <f t="shared" si="7"/>
        <v>0</v>
      </c>
      <c r="I43" s="163">
        <f t="shared" si="1"/>
        <v>0</v>
      </c>
      <c r="J43" s="163">
        <f t="shared" si="2"/>
        <v>0</v>
      </c>
    </row>
    <row r="44" spans="1:10" s="87" customFormat="1" x14ac:dyDescent="0.25">
      <c r="A44" s="88" t="s">
        <v>375</v>
      </c>
      <c r="B44" s="115" t="s">
        <v>22</v>
      </c>
      <c r="C44" s="89" t="s">
        <v>23</v>
      </c>
      <c r="D44" s="90" t="s">
        <v>13</v>
      </c>
      <c r="E44" s="90">
        <v>14</v>
      </c>
      <c r="F44" s="149">
        <v>14596.35</v>
      </c>
      <c r="G44" s="90">
        <v>1</v>
      </c>
      <c r="H44" s="167">
        <f t="shared" si="7"/>
        <v>0</v>
      </c>
      <c r="I44" s="163">
        <f t="shared" si="1"/>
        <v>14596.35</v>
      </c>
      <c r="J44" s="163">
        <f t="shared" si="2"/>
        <v>14596.35</v>
      </c>
    </row>
    <row r="45" spans="1:10" s="87" customFormat="1" x14ac:dyDescent="0.25">
      <c r="A45" s="88" t="s">
        <v>376</v>
      </c>
      <c r="B45" s="115" t="s">
        <v>24</v>
      </c>
      <c r="C45" s="89" t="s">
        <v>25</v>
      </c>
      <c r="D45" s="90" t="s">
        <v>13</v>
      </c>
      <c r="E45" s="90">
        <v>14</v>
      </c>
      <c r="F45" s="149">
        <v>14596.35</v>
      </c>
      <c r="G45" s="90">
        <v>1</v>
      </c>
      <c r="H45" s="167">
        <f t="shared" si="7"/>
        <v>0</v>
      </c>
      <c r="I45" s="163">
        <f t="shared" si="1"/>
        <v>14596.35</v>
      </c>
      <c r="J45" s="163">
        <f t="shared" si="2"/>
        <v>14596.35</v>
      </c>
    </row>
    <row r="46" spans="1:10" s="87" customFormat="1" x14ac:dyDescent="0.25">
      <c r="A46" s="88" t="s">
        <v>377</v>
      </c>
      <c r="B46" s="115" t="s">
        <v>26</v>
      </c>
      <c r="C46" s="89" t="s">
        <v>27</v>
      </c>
      <c r="D46" s="90" t="s">
        <v>13</v>
      </c>
      <c r="E46" s="90">
        <v>14</v>
      </c>
      <c r="F46" s="149">
        <v>7296.35</v>
      </c>
      <c r="G46" s="90">
        <v>1</v>
      </c>
      <c r="H46" s="167">
        <f t="shared" si="7"/>
        <v>0</v>
      </c>
      <c r="I46" s="163">
        <f t="shared" si="1"/>
        <v>7296.35</v>
      </c>
      <c r="J46" s="163">
        <f t="shared" si="2"/>
        <v>7296.35</v>
      </c>
    </row>
    <row r="47" spans="1:10" s="87" customFormat="1" x14ac:dyDescent="0.25">
      <c r="A47" s="88" t="s">
        <v>378</v>
      </c>
      <c r="B47" s="115" t="s">
        <v>26</v>
      </c>
      <c r="C47" s="89" t="s">
        <v>27</v>
      </c>
      <c r="D47" s="90" t="s">
        <v>13</v>
      </c>
      <c r="E47" s="90">
        <v>14</v>
      </c>
      <c r="F47" s="149">
        <v>7296.35</v>
      </c>
      <c r="G47" s="90">
        <v>1</v>
      </c>
      <c r="H47" s="167">
        <f t="shared" si="7"/>
        <v>0</v>
      </c>
      <c r="I47" s="163">
        <f t="shared" si="1"/>
        <v>7296.35</v>
      </c>
      <c r="J47" s="163">
        <f t="shared" si="2"/>
        <v>7296.35</v>
      </c>
    </row>
    <row r="48" spans="1:10" s="87" customFormat="1" x14ac:dyDescent="0.25">
      <c r="A48" s="88" t="s">
        <v>379</v>
      </c>
      <c r="B48" s="115" t="s">
        <v>26</v>
      </c>
      <c r="C48" s="89" t="s">
        <v>27</v>
      </c>
      <c r="D48" s="90" t="s">
        <v>13</v>
      </c>
      <c r="E48" s="90">
        <v>14</v>
      </c>
      <c r="F48" s="149">
        <v>7296.35</v>
      </c>
      <c r="G48" s="90">
        <v>1</v>
      </c>
      <c r="H48" s="167">
        <f t="shared" si="7"/>
        <v>0</v>
      </c>
      <c r="I48" s="163">
        <f t="shared" si="1"/>
        <v>7296.35</v>
      </c>
      <c r="J48" s="163">
        <f t="shared" si="2"/>
        <v>7296.35</v>
      </c>
    </row>
    <row r="49" spans="1:14" s="87" customFormat="1" x14ac:dyDescent="0.25">
      <c r="A49" s="88" t="s">
        <v>380</v>
      </c>
      <c r="B49" s="115" t="s">
        <v>383</v>
      </c>
      <c r="C49" s="89" t="s">
        <v>384</v>
      </c>
      <c r="D49" s="90" t="s">
        <v>13</v>
      </c>
      <c r="E49" s="90">
        <v>14</v>
      </c>
      <c r="F49" s="149">
        <v>2916.35</v>
      </c>
      <c r="G49" s="90">
        <v>1</v>
      </c>
      <c r="H49" s="167">
        <f t="shared" si="7"/>
        <v>0</v>
      </c>
      <c r="I49" s="163">
        <f t="shared" si="1"/>
        <v>2916.35</v>
      </c>
      <c r="J49" s="163">
        <f t="shared" si="2"/>
        <v>2916.35</v>
      </c>
    </row>
    <row r="50" spans="1:14" s="87" customFormat="1" x14ac:dyDescent="0.25">
      <c r="A50" s="88" t="s">
        <v>381</v>
      </c>
      <c r="B50" s="115" t="s">
        <v>30</v>
      </c>
      <c r="C50" s="89" t="s">
        <v>31</v>
      </c>
      <c r="D50" s="90" t="s">
        <v>13</v>
      </c>
      <c r="E50" s="90">
        <v>14</v>
      </c>
      <c r="F50" s="149">
        <v>0</v>
      </c>
      <c r="G50" s="90">
        <v>4</v>
      </c>
      <c r="H50" s="167">
        <f t="shared" si="7"/>
        <v>0</v>
      </c>
      <c r="I50" s="163">
        <f t="shared" si="1"/>
        <v>0</v>
      </c>
      <c r="J50" s="163">
        <f t="shared" si="2"/>
        <v>0</v>
      </c>
    </row>
    <row r="51" spans="1:14" s="87" customFormat="1" x14ac:dyDescent="0.25">
      <c r="A51" s="88" t="s">
        <v>382</v>
      </c>
      <c r="B51" s="115" t="s">
        <v>386</v>
      </c>
      <c r="C51" s="89" t="s">
        <v>384</v>
      </c>
      <c r="D51" s="90" t="s">
        <v>13</v>
      </c>
      <c r="E51" s="90">
        <v>14</v>
      </c>
      <c r="F51" s="149">
        <v>2916.35</v>
      </c>
      <c r="G51" s="90">
        <v>1</v>
      </c>
      <c r="H51" s="167">
        <f t="shared" si="7"/>
        <v>0</v>
      </c>
      <c r="I51" s="163">
        <f t="shared" si="1"/>
        <v>2916.35</v>
      </c>
      <c r="J51" s="163">
        <f t="shared" si="2"/>
        <v>2916.35</v>
      </c>
    </row>
    <row r="52" spans="1:14" s="87" customFormat="1" x14ac:dyDescent="0.25">
      <c r="A52" s="88" t="s">
        <v>385</v>
      </c>
      <c r="B52" s="115" t="s">
        <v>18</v>
      </c>
      <c r="C52" s="89" t="s">
        <v>19</v>
      </c>
      <c r="D52" s="90" t="s">
        <v>13</v>
      </c>
      <c r="E52" s="90">
        <v>14</v>
      </c>
      <c r="F52" s="149">
        <v>0</v>
      </c>
      <c r="G52" s="90">
        <v>2</v>
      </c>
      <c r="H52" s="167">
        <f t="shared" si="7"/>
        <v>0</v>
      </c>
      <c r="I52" s="163">
        <f t="shared" si="1"/>
        <v>0</v>
      </c>
      <c r="J52" s="163">
        <f t="shared" si="2"/>
        <v>0</v>
      </c>
    </row>
    <row r="53" spans="1:14" s="87" customFormat="1" x14ac:dyDescent="0.25">
      <c r="A53" s="88">
        <v>4.4000000000000004</v>
      </c>
      <c r="B53" s="115" t="s">
        <v>535</v>
      </c>
      <c r="C53" s="89" t="s">
        <v>536</v>
      </c>
      <c r="D53" s="90" t="s">
        <v>13</v>
      </c>
      <c r="E53" s="90">
        <v>35</v>
      </c>
      <c r="F53" s="149">
        <v>13530</v>
      </c>
      <c r="G53" s="90">
        <v>1</v>
      </c>
      <c r="H53" s="167">
        <f t="shared" si="7"/>
        <v>0</v>
      </c>
      <c r="I53" s="163">
        <f t="shared" si="1"/>
        <v>13530</v>
      </c>
      <c r="J53" s="163">
        <f t="shared" si="2"/>
        <v>13530</v>
      </c>
    </row>
    <row r="54" spans="1:14" s="87" customFormat="1" x14ac:dyDescent="0.25">
      <c r="A54" s="88" t="s">
        <v>387</v>
      </c>
      <c r="B54" s="115" t="s">
        <v>538</v>
      </c>
      <c r="C54" s="89" t="s">
        <v>539</v>
      </c>
      <c r="D54" s="90">
        <v>36</v>
      </c>
      <c r="E54" s="90" t="s">
        <v>17</v>
      </c>
      <c r="F54" s="149">
        <v>0</v>
      </c>
      <c r="G54" s="90">
        <v>1</v>
      </c>
      <c r="H54" s="175">
        <f>$H$3</f>
        <v>0</v>
      </c>
      <c r="I54" s="163">
        <f t="shared" si="1"/>
        <v>0</v>
      </c>
      <c r="J54" s="163">
        <f t="shared" si="2"/>
        <v>0</v>
      </c>
    </row>
    <row r="55" spans="1:14" s="87" customFormat="1" x14ac:dyDescent="0.25">
      <c r="A55" s="88" t="s">
        <v>388</v>
      </c>
      <c r="B55" s="115" t="s">
        <v>541</v>
      </c>
      <c r="C55" s="89" t="s">
        <v>542</v>
      </c>
      <c r="D55" s="90" t="s">
        <v>13</v>
      </c>
      <c r="E55" s="90">
        <v>14</v>
      </c>
      <c r="F55" s="149">
        <v>0</v>
      </c>
      <c r="G55" s="90">
        <v>10</v>
      </c>
      <c r="H55" s="167">
        <f t="shared" ref="H55:H58" si="8">$H$2</f>
        <v>0</v>
      </c>
      <c r="I55" s="163">
        <f t="shared" si="1"/>
        <v>0</v>
      </c>
      <c r="J55" s="163">
        <f t="shared" si="2"/>
        <v>0</v>
      </c>
    </row>
    <row r="56" spans="1:14" s="87" customFormat="1" x14ac:dyDescent="0.25">
      <c r="A56" s="88" t="s">
        <v>389</v>
      </c>
      <c r="B56" s="115" t="s">
        <v>226</v>
      </c>
      <c r="C56" s="89" t="s">
        <v>227</v>
      </c>
      <c r="D56" s="90" t="s">
        <v>13</v>
      </c>
      <c r="E56" s="90">
        <v>14</v>
      </c>
      <c r="F56" s="149">
        <v>0</v>
      </c>
      <c r="G56" s="90">
        <v>10</v>
      </c>
      <c r="H56" s="167">
        <f t="shared" si="8"/>
        <v>0</v>
      </c>
      <c r="I56" s="163">
        <f t="shared" si="1"/>
        <v>0</v>
      </c>
      <c r="J56" s="163">
        <f t="shared" si="2"/>
        <v>0</v>
      </c>
    </row>
    <row r="57" spans="1:14" s="87" customFormat="1" x14ac:dyDescent="0.25">
      <c r="A57" s="88" t="s">
        <v>390</v>
      </c>
      <c r="B57" s="115" t="s">
        <v>33</v>
      </c>
      <c r="C57" s="89" t="s">
        <v>34</v>
      </c>
      <c r="D57" s="90" t="s">
        <v>13</v>
      </c>
      <c r="E57" s="90">
        <v>14</v>
      </c>
      <c r="F57" s="149">
        <v>0</v>
      </c>
      <c r="G57" s="90">
        <v>10</v>
      </c>
      <c r="H57" s="167">
        <f t="shared" si="8"/>
        <v>0</v>
      </c>
      <c r="I57" s="163">
        <f t="shared" si="1"/>
        <v>0</v>
      </c>
      <c r="J57" s="163">
        <f t="shared" si="2"/>
        <v>0</v>
      </c>
    </row>
    <row r="58" spans="1:14" s="87" customFormat="1" x14ac:dyDescent="0.25">
      <c r="A58" s="88" t="s">
        <v>391</v>
      </c>
      <c r="B58" s="115" t="s">
        <v>546</v>
      </c>
      <c r="C58" s="89" t="s">
        <v>547</v>
      </c>
      <c r="D58" s="90" t="s">
        <v>13</v>
      </c>
      <c r="E58" s="90">
        <v>14</v>
      </c>
      <c r="F58" s="149">
        <v>0</v>
      </c>
      <c r="G58" s="90">
        <v>10</v>
      </c>
      <c r="H58" s="167">
        <f t="shared" si="8"/>
        <v>0</v>
      </c>
      <c r="I58" s="163">
        <f t="shared" si="1"/>
        <v>0</v>
      </c>
      <c r="J58" s="163">
        <f t="shared" si="2"/>
        <v>0</v>
      </c>
    </row>
    <row r="59" spans="1:14" s="87" customFormat="1" x14ac:dyDescent="0.25">
      <c r="A59" s="88" t="s">
        <v>392</v>
      </c>
      <c r="B59" s="115" t="s">
        <v>549</v>
      </c>
      <c r="C59" s="89" t="s">
        <v>550</v>
      </c>
      <c r="D59" s="90">
        <v>36</v>
      </c>
      <c r="E59" s="90" t="s">
        <v>17</v>
      </c>
      <c r="F59" s="149">
        <v>198</v>
      </c>
      <c r="G59" s="90">
        <v>10</v>
      </c>
      <c r="H59" s="175">
        <f>$H$3</f>
        <v>0</v>
      </c>
      <c r="I59" s="163">
        <f t="shared" si="1"/>
        <v>198</v>
      </c>
      <c r="J59" s="163">
        <f t="shared" si="2"/>
        <v>1980</v>
      </c>
    </row>
    <row r="60" spans="1:14" customFormat="1" x14ac:dyDescent="0.25"/>
    <row r="61" spans="1:14" ht="15.75" thickBot="1" x14ac:dyDescent="0.3">
      <c r="A61" s="224"/>
      <c r="B61" s="313" t="s">
        <v>821</v>
      </c>
      <c r="C61" s="313"/>
      <c r="D61" s="224"/>
      <c r="E61" s="224"/>
      <c r="F61" s="224"/>
      <c r="G61" s="224"/>
      <c r="H61" s="225"/>
      <c r="I61" s="225"/>
      <c r="J61" s="225"/>
      <c r="K61" s="224"/>
      <c r="L61" s="224"/>
      <c r="M61" s="224"/>
      <c r="N61" s="224"/>
    </row>
    <row r="62" spans="1:14" s="87" customFormat="1" ht="15.75" thickTop="1" x14ac:dyDescent="0.25">
      <c r="A62" s="91">
        <v>5</v>
      </c>
      <c r="B62" s="134" t="s">
        <v>318</v>
      </c>
      <c r="C62" s="92" t="s">
        <v>319</v>
      </c>
      <c r="D62" s="93" t="s">
        <v>13</v>
      </c>
      <c r="E62" s="93" t="s">
        <v>17</v>
      </c>
      <c r="F62" s="150">
        <v>0</v>
      </c>
      <c r="G62" s="93">
        <v>1</v>
      </c>
      <c r="H62" s="167">
        <f t="shared" ref="H62:H63" si="9">$H$2</f>
        <v>0</v>
      </c>
      <c r="I62" s="163">
        <f t="shared" ref="I62:I111" si="10">ROUND(F62-(F62*H62),2)</f>
        <v>0</v>
      </c>
      <c r="J62" s="163">
        <f t="shared" ref="J62:J111" si="11">ROUND((I62*G62),2)</f>
        <v>0</v>
      </c>
    </row>
    <row r="63" spans="1:14" s="87" customFormat="1" x14ac:dyDescent="0.25">
      <c r="A63" s="91">
        <v>5.0999999999999996</v>
      </c>
      <c r="B63" s="116" t="s">
        <v>320</v>
      </c>
      <c r="C63" s="92" t="s">
        <v>321</v>
      </c>
      <c r="D63" s="93" t="s">
        <v>13</v>
      </c>
      <c r="E63" s="93">
        <v>21</v>
      </c>
      <c r="F63" s="150">
        <v>0</v>
      </c>
      <c r="G63" s="93">
        <v>1</v>
      </c>
      <c r="H63" s="167">
        <f t="shared" si="9"/>
        <v>0</v>
      </c>
      <c r="I63" s="163">
        <f t="shared" si="10"/>
        <v>0</v>
      </c>
      <c r="J63" s="163">
        <f t="shared" si="11"/>
        <v>0</v>
      </c>
    </row>
    <row r="64" spans="1:14" s="87" customFormat="1" x14ac:dyDescent="0.25">
      <c r="A64" s="91" t="s">
        <v>393</v>
      </c>
      <c r="B64" s="116" t="s">
        <v>228</v>
      </c>
      <c r="C64" s="92" t="s">
        <v>229</v>
      </c>
      <c r="D64" s="93">
        <v>36</v>
      </c>
      <c r="E64" s="93" t="s">
        <v>17</v>
      </c>
      <c r="F64" s="150">
        <v>0</v>
      </c>
      <c r="G64" s="93">
        <v>1</v>
      </c>
      <c r="H64" s="175">
        <f>$H$3</f>
        <v>0</v>
      </c>
      <c r="I64" s="163">
        <f t="shared" si="10"/>
        <v>0</v>
      </c>
      <c r="J64" s="163">
        <f t="shared" si="11"/>
        <v>0</v>
      </c>
    </row>
    <row r="65" spans="1:10" s="87" customFormat="1" x14ac:dyDescent="0.25">
      <c r="A65" s="91" t="s">
        <v>394</v>
      </c>
      <c r="B65" s="116" t="s">
        <v>324</v>
      </c>
      <c r="C65" s="92" t="s">
        <v>325</v>
      </c>
      <c r="D65" s="93" t="s">
        <v>13</v>
      </c>
      <c r="E65" s="93">
        <v>14</v>
      </c>
      <c r="F65" s="150">
        <v>0</v>
      </c>
      <c r="G65" s="93">
        <v>1</v>
      </c>
      <c r="H65" s="167">
        <f t="shared" ref="H65:H67" si="12">$H$2</f>
        <v>0</v>
      </c>
      <c r="I65" s="163">
        <f t="shared" si="10"/>
        <v>0</v>
      </c>
      <c r="J65" s="163">
        <f t="shared" si="11"/>
        <v>0</v>
      </c>
    </row>
    <row r="66" spans="1:10" s="87" customFormat="1" x14ac:dyDescent="0.25">
      <c r="A66" s="91" t="s">
        <v>395</v>
      </c>
      <c r="B66" s="116" t="s">
        <v>50</v>
      </c>
      <c r="C66" s="92" t="s">
        <v>51</v>
      </c>
      <c r="D66" s="93" t="s">
        <v>13</v>
      </c>
      <c r="E66" s="93">
        <v>14</v>
      </c>
      <c r="F66" s="150">
        <v>0</v>
      </c>
      <c r="G66" s="93">
        <v>1</v>
      </c>
      <c r="H66" s="167">
        <f t="shared" si="12"/>
        <v>0</v>
      </c>
      <c r="I66" s="163">
        <f t="shared" si="10"/>
        <v>0</v>
      </c>
      <c r="J66" s="163">
        <f t="shared" si="11"/>
        <v>0</v>
      </c>
    </row>
    <row r="67" spans="1:10" s="87" customFormat="1" x14ac:dyDescent="0.25">
      <c r="A67" s="91" t="s">
        <v>396</v>
      </c>
      <c r="B67" s="116" t="s">
        <v>328</v>
      </c>
      <c r="C67" s="92" t="s">
        <v>329</v>
      </c>
      <c r="D67" s="93" t="s">
        <v>13</v>
      </c>
      <c r="E67" s="93">
        <v>21</v>
      </c>
      <c r="F67" s="150">
        <v>255.5</v>
      </c>
      <c r="G67" s="93">
        <v>10</v>
      </c>
      <c r="H67" s="167">
        <f t="shared" si="12"/>
        <v>0</v>
      </c>
      <c r="I67" s="163">
        <f t="shared" si="10"/>
        <v>255.5</v>
      </c>
      <c r="J67" s="163">
        <f t="shared" si="11"/>
        <v>2555</v>
      </c>
    </row>
    <row r="68" spans="1:10" s="87" customFormat="1" x14ac:dyDescent="0.25">
      <c r="A68" s="91" t="s">
        <v>397</v>
      </c>
      <c r="B68" s="116" t="s">
        <v>43</v>
      </c>
      <c r="C68" s="92" t="s">
        <v>44</v>
      </c>
      <c r="D68" s="93">
        <v>36</v>
      </c>
      <c r="E68" s="93" t="s">
        <v>17</v>
      </c>
      <c r="F68" s="150">
        <v>159</v>
      </c>
      <c r="G68" s="93">
        <v>10</v>
      </c>
      <c r="H68" s="175">
        <f>$H$3</f>
        <v>0</v>
      </c>
      <c r="I68" s="163">
        <f t="shared" si="10"/>
        <v>159</v>
      </c>
      <c r="J68" s="163">
        <f t="shared" si="11"/>
        <v>1590</v>
      </c>
    </row>
    <row r="69" spans="1:10" s="87" customFormat="1" x14ac:dyDescent="0.25">
      <c r="A69" s="91" t="s">
        <v>398</v>
      </c>
      <c r="B69" s="116" t="s">
        <v>332</v>
      </c>
      <c r="C69" s="92" t="s">
        <v>333</v>
      </c>
      <c r="D69" s="93" t="s">
        <v>13</v>
      </c>
      <c r="E69" s="93">
        <v>21</v>
      </c>
      <c r="F69" s="150">
        <v>0</v>
      </c>
      <c r="G69" s="93">
        <v>10</v>
      </c>
      <c r="H69" s="167">
        <f t="shared" ref="H69:H77" si="13">$H$2</f>
        <v>0</v>
      </c>
      <c r="I69" s="163">
        <f t="shared" si="10"/>
        <v>0</v>
      </c>
      <c r="J69" s="163">
        <f t="shared" si="11"/>
        <v>0</v>
      </c>
    </row>
    <row r="70" spans="1:10" s="87" customFormat="1" x14ac:dyDescent="0.25">
      <c r="A70" s="91" t="s">
        <v>399</v>
      </c>
      <c r="B70" s="116" t="s">
        <v>335</v>
      </c>
      <c r="C70" s="92" t="s">
        <v>336</v>
      </c>
      <c r="D70" s="93" t="s">
        <v>13</v>
      </c>
      <c r="E70" s="93">
        <v>21</v>
      </c>
      <c r="F70" s="150">
        <v>0</v>
      </c>
      <c r="G70" s="93">
        <v>1</v>
      </c>
      <c r="H70" s="167">
        <f t="shared" si="13"/>
        <v>0</v>
      </c>
      <c r="I70" s="163">
        <f t="shared" si="10"/>
        <v>0</v>
      </c>
      <c r="J70" s="163">
        <f t="shared" si="11"/>
        <v>0</v>
      </c>
    </row>
    <row r="71" spans="1:10" s="87" customFormat="1" x14ac:dyDescent="0.25">
      <c r="A71" s="91" t="s">
        <v>400</v>
      </c>
      <c r="B71" s="116" t="s">
        <v>48</v>
      </c>
      <c r="C71" s="92" t="s">
        <v>49</v>
      </c>
      <c r="D71" s="93" t="s">
        <v>13</v>
      </c>
      <c r="E71" s="93">
        <v>21</v>
      </c>
      <c r="F71" s="150">
        <v>0</v>
      </c>
      <c r="G71" s="93">
        <v>10</v>
      </c>
      <c r="H71" s="167">
        <f t="shared" si="13"/>
        <v>0</v>
      </c>
      <c r="I71" s="163">
        <f t="shared" si="10"/>
        <v>0</v>
      </c>
      <c r="J71" s="163">
        <f t="shared" si="11"/>
        <v>0</v>
      </c>
    </row>
    <row r="72" spans="1:10" s="87" customFormat="1" x14ac:dyDescent="0.25">
      <c r="A72" s="91" t="s">
        <v>401</v>
      </c>
      <c r="B72" s="116" t="s">
        <v>46</v>
      </c>
      <c r="C72" s="92" t="s">
        <v>47</v>
      </c>
      <c r="D72" s="93" t="s">
        <v>13</v>
      </c>
      <c r="E72" s="93">
        <v>14</v>
      </c>
      <c r="F72" s="150">
        <v>0</v>
      </c>
      <c r="G72" s="93">
        <v>10</v>
      </c>
      <c r="H72" s="167">
        <f t="shared" si="13"/>
        <v>0</v>
      </c>
      <c r="I72" s="163">
        <f t="shared" si="10"/>
        <v>0</v>
      </c>
      <c r="J72" s="163">
        <f t="shared" si="11"/>
        <v>0</v>
      </c>
    </row>
    <row r="73" spans="1:10" s="87" customFormat="1" x14ac:dyDescent="0.25">
      <c r="A73" s="91" t="s">
        <v>402</v>
      </c>
      <c r="B73" s="116" t="s">
        <v>45</v>
      </c>
      <c r="C73" s="92" t="s">
        <v>230</v>
      </c>
      <c r="D73" s="93" t="s">
        <v>13</v>
      </c>
      <c r="E73" s="93">
        <v>14</v>
      </c>
      <c r="F73" s="150">
        <v>0</v>
      </c>
      <c r="G73" s="93">
        <v>10</v>
      </c>
      <c r="H73" s="167">
        <f t="shared" si="13"/>
        <v>0</v>
      </c>
      <c r="I73" s="163">
        <f t="shared" si="10"/>
        <v>0</v>
      </c>
      <c r="J73" s="163">
        <f t="shared" si="11"/>
        <v>0</v>
      </c>
    </row>
    <row r="74" spans="1:10" s="87" customFormat="1" x14ac:dyDescent="0.25">
      <c r="A74" s="91" t="s">
        <v>403</v>
      </c>
      <c r="B74" s="116" t="s">
        <v>231</v>
      </c>
      <c r="C74" s="92" t="s">
        <v>232</v>
      </c>
      <c r="D74" s="93" t="s">
        <v>13</v>
      </c>
      <c r="E74" s="93">
        <v>14</v>
      </c>
      <c r="F74" s="150">
        <v>0</v>
      </c>
      <c r="G74" s="93">
        <v>10</v>
      </c>
      <c r="H74" s="167">
        <f t="shared" si="13"/>
        <v>0</v>
      </c>
      <c r="I74" s="163">
        <f t="shared" si="10"/>
        <v>0</v>
      </c>
      <c r="J74" s="163">
        <f t="shared" si="11"/>
        <v>0</v>
      </c>
    </row>
    <row r="75" spans="1:10" s="87" customFormat="1" x14ac:dyDescent="0.25">
      <c r="A75" s="91" t="s">
        <v>404</v>
      </c>
      <c r="B75" s="116" t="s">
        <v>233</v>
      </c>
      <c r="C75" s="92" t="s">
        <v>234</v>
      </c>
      <c r="D75" s="93" t="s">
        <v>13</v>
      </c>
      <c r="E75" s="93">
        <v>21</v>
      </c>
      <c r="F75" s="150">
        <v>0</v>
      </c>
      <c r="G75" s="93">
        <v>10</v>
      </c>
      <c r="H75" s="167">
        <f t="shared" si="13"/>
        <v>0</v>
      </c>
      <c r="I75" s="163">
        <f t="shared" si="10"/>
        <v>0</v>
      </c>
      <c r="J75" s="163">
        <f t="shared" si="11"/>
        <v>0</v>
      </c>
    </row>
    <row r="76" spans="1:10" s="87" customFormat="1" x14ac:dyDescent="0.25">
      <c r="A76" s="91" t="s">
        <v>405</v>
      </c>
      <c r="B76" s="116" t="s">
        <v>235</v>
      </c>
      <c r="C76" s="92" t="s">
        <v>236</v>
      </c>
      <c r="D76" s="93" t="s">
        <v>13</v>
      </c>
      <c r="E76" s="93">
        <v>21</v>
      </c>
      <c r="F76" s="150">
        <v>0</v>
      </c>
      <c r="G76" s="93">
        <v>1</v>
      </c>
      <c r="H76" s="167">
        <f t="shared" si="13"/>
        <v>0</v>
      </c>
      <c r="I76" s="163">
        <f t="shared" si="10"/>
        <v>0</v>
      </c>
      <c r="J76" s="163">
        <f t="shared" si="11"/>
        <v>0</v>
      </c>
    </row>
    <row r="77" spans="1:10" s="87" customFormat="1" x14ac:dyDescent="0.25">
      <c r="A77" s="91">
        <v>5.2</v>
      </c>
      <c r="B77" s="116" t="s">
        <v>219</v>
      </c>
      <c r="C77" s="92" t="s">
        <v>220</v>
      </c>
      <c r="D77" s="93" t="s">
        <v>13</v>
      </c>
      <c r="E77" s="93">
        <v>14</v>
      </c>
      <c r="F77" s="150">
        <v>0</v>
      </c>
      <c r="G77" s="93">
        <v>1</v>
      </c>
      <c r="H77" s="167">
        <f t="shared" si="13"/>
        <v>0</v>
      </c>
      <c r="I77" s="163">
        <f t="shared" si="10"/>
        <v>0</v>
      </c>
      <c r="J77" s="163">
        <f t="shared" si="11"/>
        <v>0</v>
      </c>
    </row>
    <row r="78" spans="1:10" s="87" customFormat="1" x14ac:dyDescent="0.25">
      <c r="A78" s="91" t="s">
        <v>406</v>
      </c>
      <c r="B78" s="116" t="s">
        <v>221</v>
      </c>
      <c r="C78" s="92" t="s">
        <v>222</v>
      </c>
      <c r="D78" s="93">
        <v>36</v>
      </c>
      <c r="E78" s="93" t="s">
        <v>17</v>
      </c>
      <c r="F78" s="150">
        <v>0</v>
      </c>
      <c r="G78" s="93">
        <v>1</v>
      </c>
      <c r="H78" s="175">
        <f>$H$3</f>
        <v>0</v>
      </c>
      <c r="I78" s="163">
        <f t="shared" si="10"/>
        <v>0</v>
      </c>
      <c r="J78" s="163">
        <f t="shared" si="11"/>
        <v>0</v>
      </c>
    </row>
    <row r="79" spans="1:10" s="87" customFormat="1" x14ac:dyDescent="0.25">
      <c r="A79" s="91" t="s">
        <v>407</v>
      </c>
      <c r="B79" s="116" t="s">
        <v>345</v>
      </c>
      <c r="C79" s="92" t="s">
        <v>346</v>
      </c>
      <c r="D79" s="93" t="s">
        <v>13</v>
      </c>
      <c r="E79" s="93">
        <v>21</v>
      </c>
      <c r="F79" s="150">
        <v>200</v>
      </c>
      <c r="G79" s="93">
        <v>1</v>
      </c>
      <c r="H79" s="167">
        <f>$H$2</f>
        <v>0</v>
      </c>
      <c r="I79" s="163">
        <f t="shared" si="10"/>
        <v>200</v>
      </c>
      <c r="J79" s="163">
        <f t="shared" si="11"/>
        <v>200</v>
      </c>
    </row>
    <row r="80" spans="1:10" s="87" customFormat="1" x14ac:dyDescent="0.25">
      <c r="A80" s="91" t="s">
        <v>408</v>
      </c>
      <c r="B80" s="116" t="s">
        <v>348</v>
      </c>
      <c r="C80" s="92" t="s">
        <v>349</v>
      </c>
      <c r="D80" s="93">
        <v>36</v>
      </c>
      <c r="E80" s="93" t="s">
        <v>17</v>
      </c>
      <c r="F80" s="150">
        <v>114</v>
      </c>
      <c r="G80" s="93">
        <v>1</v>
      </c>
      <c r="H80" s="175">
        <f>$H$3</f>
        <v>0</v>
      </c>
      <c r="I80" s="163">
        <f t="shared" si="10"/>
        <v>114</v>
      </c>
      <c r="J80" s="163">
        <f t="shared" si="11"/>
        <v>114</v>
      </c>
    </row>
    <row r="81" spans="1:10" s="87" customFormat="1" x14ac:dyDescent="0.25">
      <c r="A81" s="91" t="s">
        <v>409</v>
      </c>
      <c r="B81" s="116" t="s">
        <v>37</v>
      </c>
      <c r="C81" s="92" t="s">
        <v>38</v>
      </c>
      <c r="D81" s="93" t="s">
        <v>13</v>
      </c>
      <c r="E81" s="93">
        <v>14</v>
      </c>
      <c r="F81" s="150">
        <v>0</v>
      </c>
      <c r="G81" s="93">
        <v>1</v>
      </c>
      <c r="H81" s="167">
        <f t="shared" ref="H81:H86" si="14">$H$2</f>
        <v>0</v>
      </c>
      <c r="I81" s="163">
        <f t="shared" si="10"/>
        <v>0</v>
      </c>
      <c r="J81" s="163">
        <f t="shared" si="11"/>
        <v>0</v>
      </c>
    </row>
    <row r="82" spans="1:10" s="87" customFormat="1" x14ac:dyDescent="0.25">
      <c r="A82" s="91" t="s">
        <v>410</v>
      </c>
      <c r="B82" s="116" t="s">
        <v>41</v>
      </c>
      <c r="C82" s="92" t="s">
        <v>42</v>
      </c>
      <c r="D82" s="93" t="s">
        <v>13</v>
      </c>
      <c r="E82" s="93">
        <v>21</v>
      </c>
      <c r="F82" s="150">
        <v>0</v>
      </c>
      <c r="G82" s="93">
        <v>1</v>
      </c>
      <c r="H82" s="167">
        <f t="shared" si="14"/>
        <v>0</v>
      </c>
      <c r="I82" s="163">
        <f t="shared" si="10"/>
        <v>0</v>
      </c>
      <c r="J82" s="163">
        <f t="shared" si="11"/>
        <v>0</v>
      </c>
    </row>
    <row r="83" spans="1:10" s="87" customFormat="1" x14ac:dyDescent="0.25">
      <c r="A83" s="91" t="s">
        <v>411</v>
      </c>
      <c r="B83" s="116" t="s">
        <v>35</v>
      </c>
      <c r="C83" s="92" t="s">
        <v>36</v>
      </c>
      <c r="D83" s="93" t="s">
        <v>13</v>
      </c>
      <c r="E83" s="93">
        <v>14</v>
      </c>
      <c r="F83" s="150">
        <v>0</v>
      </c>
      <c r="G83" s="93">
        <v>1</v>
      </c>
      <c r="H83" s="167">
        <f t="shared" si="14"/>
        <v>0</v>
      </c>
      <c r="I83" s="163">
        <f t="shared" si="10"/>
        <v>0</v>
      </c>
      <c r="J83" s="163">
        <f t="shared" si="11"/>
        <v>0</v>
      </c>
    </row>
    <row r="84" spans="1:10" s="87" customFormat="1" x14ac:dyDescent="0.25">
      <c r="A84" s="91" t="s">
        <v>412</v>
      </c>
      <c r="B84" s="116" t="s">
        <v>39</v>
      </c>
      <c r="C84" s="92" t="s">
        <v>40</v>
      </c>
      <c r="D84" s="93" t="s">
        <v>13</v>
      </c>
      <c r="E84" s="93">
        <v>14</v>
      </c>
      <c r="F84" s="150">
        <v>0</v>
      </c>
      <c r="G84" s="93">
        <v>1</v>
      </c>
      <c r="H84" s="167">
        <f t="shared" si="14"/>
        <v>0</v>
      </c>
      <c r="I84" s="163">
        <f t="shared" si="10"/>
        <v>0</v>
      </c>
      <c r="J84" s="163">
        <f t="shared" si="11"/>
        <v>0</v>
      </c>
    </row>
    <row r="85" spans="1:10" s="87" customFormat="1" x14ac:dyDescent="0.25">
      <c r="A85" s="91" t="s">
        <v>413</v>
      </c>
      <c r="B85" s="116" t="s">
        <v>223</v>
      </c>
      <c r="C85" s="92" t="s">
        <v>224</v>
      </c>
      <c r="D85" s="93" t="s">
        <v>13</v>
      </c>
      <c r="E85" s="93">
        <v>14</v>
      </c>
      <c r="F85" s="150">
        <v>0</v>
      </c>
      <c r="G85" s="93">
        <v>1</v>
      </c>
      <c r="H85" s="167">
        <f t="shared" si="14"/>
        <v>0</v>
      </c>
      <c r="I85" s="163">
        <f t="shared" si="10"/>
        <v>0</v>
      </c>
      <c r="J85" s="163">
        <f t="shared" si="11"/>
        <v>0</v>
      </c>
    </row>
    <row r="86" spans="1:10" s="87" customFormat="1" x14ac:dyDescent="0.25">
      <c r="A86" s="91" t="s">
        <v>414</v>
      </c>
      <c r="B86" s="116" t="s">
        <v>552</v>
      </c>
      <c r="C86" s="92" t="s">
        <v>553</v>
      </c>
      <c r="D86" s="93" t="s">
        <v>13</v>
      </c>
      <c r="E86" s="93">
        <v>21</v>
      </c>
      <c r="F86" s="150">
        <v>0</v>
      </c>
      <c r="G86" s="93">
        <v>1</v>
      </c>
      <c r="H86" s="167">
        <f t="shared" si="14"/>
        <v>0</v>
      </c>
      <c r="I86" s="163">
        <f t="shared" si="10"/>
        <v>0</v>
      </c>
      <c r="J86" s="163">
        <f t="shared" si="11"/>
        <v>0</v>
      </c>
    </row>
    <row r="87" spans="1:10" s="87" customFormat="1" ht="24" customHeight="1" x14ac:dyDescent="0.25">
      <c r="A87" s="91" t="s">
        <v>554</v>
      </c>
      <c r="B87" s="116" t="s">
        <v>555</v>
      </c>
      <c r="C87" s="92" t="s">
        <v>556</v>
      </c>
      <c r="D87" s="93">
        <v>36</v>
      </c>
      <c r="E87" s="93" t="s">
        <v>17</v>
      </c>
      <c r="F87" s="150">
        <v>3600</v>
      </c>
      <c r="G87" s="93">
        <v>1</v>
      </c>
      <c r="H87" s="175">
        <f>$H$3</f>
        <v>0</v>
      </c>
      <c r="I87" s="163">
        <f t="shared" si="10"/>
        <v>3600</v>
      </c>
      <c r="J87" s="163">
        <f t="shared" si="11"/>
        <v>3600</v>
      </c>
    </row>
    <row r="88" spans="1:10" s="87" customFormat="1" x14ac:dyDescent="0.25">
      <c r="A88" s="91" t="s">
        <v>415</v>
      </c>
      <c r="B88" s="116" t="s">
        <v>557</v>
      </c>
      <c r="C88" s="92" t="s">
        <v>558</v>
      </c>
      <c r="D88" s="93" t="s">
        <v>13</v>
      </c>
      <c r="E88" s="93">
        <v>14</v>
      </c>
      <c r="F88" s="150">
        <v>0</v>
      </c>
      <c r="G88" s="93">
        <v>1</v>
      </c>
      <c r="H88" s="167">
        <f t="shared" ref="H88:H89" si="15">$H$2</f>
        <v>0</v>
      </c>
      <c r="I88" s="163">
        <f t="shared" si="10"/>
        <v>0</v>
      </c>
      <c r="J88" s="163">
        <f t="shared" si="11"/>
        <v>0</v>
      </c>
    </row>
    <row r="89" spans="1:10" s="87" customFormat="1" x14ac:dyDescent="0.25">
      <c r="A89" s="91">
        <v>5.3</v>
      </c>
      <c r="B89" s="116" t="s">
        <v>364</v>
      </c>
      <c r="C89" s="92" t="s">
        <v>365</v>
      </c>
      <c r="D89" s="93" t="s">
        <v>13</v>
      </c>
      <c r="E89" s="93">
        <v>21</v>
      </c>
      <c r="F89" s="150">
        <v>5106.3500000000004</v>
      </c>
      <c r="G89" s="93">
        <v>1</v>
      </c>
      <c r="H89" s="167">
        <f t="shared" si="15"/>
        <v>0</v>
      </c>
      <c r="I89" s="163">
        <f t="shared" si="10"/>
        <v>5106.3500000000004</v>
      </c>
      <c r="J89" s="163">
        <f t="shared" si="11"/>
        <v>5106.3500000000004</v>
      </c>
    </row>
    <row r="90" spans="1:10" s="87" customFormat="1" x14ac:dyDescent="0.25">
      <c r="A90" s="91" t="s">
        <v>416</v>
      </c>
      <c r="B90" s="116" t="s">
        <v>367</v>
      </c>
      <c r="C90" s="92" t="s">
        <v>368</v>
      </c>
      <c r="D90" s="93">
        <v>36</v>
      </c>
      <c r="E90" s="93" t="s">
        <v>17</v>
      </c>
      <c r="F90" s="150">
        <v>8280</v>
      </c>
      <c r="G90" s="93">
        <v>1</v>
      </c>
      <c r="H90" s="175">
        <f>$H$3</f>
        <v>0</v>
      </c>
      <c r="I90" s="163">
        <f t="shared" si="10"/>
        <v>8280</v>
      </c>
      <c r="J90" s="163">
        <f t="shared" si="11"/>
        <v>8280</v>
      </c>
    </row>
    <row r="91" spans="1:10" s="87" customFormat="1" x14ac:dyDescent="0.25">
      <c r="A91" s="91" t="s">
        <v>417</v>
      </c>
      <c r="B91" s="116" t="s">
        <v>520</v>
      </c>
      <c r="C91" s="92" t="s">
        <v>521</v>
      </c>
      <c r="D91" s="93" t="s">
        <v>13</v>
      </c>
      <c r="E91" s="93">
        <v>14</v>
      </c>
      <c r="F91" s="150">
        <v>0</v>
      </c>
      <c r="G91" s="93">
        <v>1</v>
      </c>
      <c r="H91" s="167">
        <f t="shared" ref="H91:H105" si="16">$H$2</f>
        <v>0</v>
      </c>
      <c r="I91" s="163">
        <f t="shared" si="10"/>
        <v>0</v>
      </c>
      <c r="J91" s="163">
        <f t="shared" si="11"/>
        <v>0</v>
      </c>
    </row>
    <row r="92" spans="1:10" s="87" customFormat="1" x14ac:dyDescent="0.25">
      <c r="A92" s="91" t="s">
        <v>418</v>
      </c>
      <c r="B92" s="116" t="s">
        <v>20</v>
      </c>
      <c r="C92" s="92" t="s">
        <v>21</v>
      </c>
      <c r="D92" s="93" t="s">
        <v>13</v>
      </c>
      <c r="E92" s="93">
        <v>14</v>
      </c>
      <c r="F92" s="150">
        <v>7296.35</v>
      </c>
      <c r="G92" s="93">
        <v>1</v>
      </c>
      <c r="H92" s="167">
        <f t="shared" si="16"/>
        <v>0</v>
      </c>
      <c r="I92" s="163">
        <f t="shared" si="10"/>
        <v>7296.35</v>
      </c>
      <c r="J92" s="163">
        <f t="shared" si="11"/>
        <v>7296.35</v>
      </c>
    </row>
    <row r="93" spans="1:10" s="87" customFormat="1" x14ac:dyDescent="0.25">
      <c r="A93" s="91" t="s">
        <v>419</v>
      </c>
      <c r="B93" s="116" t="s">
        <v>275</v>
      </c>
      <c r="C93" s="92" t="s">
        <v>276</v>
      </c>
      <c r="D93" s="93" t="s">
        <v>13</v>
      </c>
      <c r="E93" s="93">
        <v>14</v>
      </c>
      <c r="F93" s="150">
        <v>0</v>
      </c>
      <c r="G93" s="93">
        <v>1</v>
      </c>
      <c r="H93" s="167">
        <f t="shared" si="16"/>
        <v>0</v>
      </c>
      <c r="I93" s="163">
        <f t="shared" si="10"/>
        <v>0</v>
      </c>
      <c r="J93" s="163">
        <f t="shared" si="11"/>
        <v>0</v>
      </c>
    </row>
    <row r="94" spans="1:10" s="87" customFormat="1" x14ac:dyDescent="0.25">
      <c r="A94" s="91" t="s">
        <v>420</v>
      </c>
      <c r="B94" s="116" t="s">
        <v>373</v>
      </c>
      <c r="C94" s="92" t="s">
        <v>374</v>
      </c>
      <c r="D94" s="93" t="s">
        <v>13</v>
      </c>
      <c r="E94" s="93">
        <v>14</v>
      </c>
      <c r="F94" s="150">
        <v>0</v>
      </c>
      <c r="G94" s="93">
        <v>1</v>
      </c>
      <c r="H94" s="167">
        <f t="shared" si="16"/>
        <v>0</v>
      </c>
      <c r="I94" s="163">
        <f t="shared" si="10"/>
        <v>0</v>
      </c>
      <c r="J94" s="163">
        <f t="shared" si="11"/>
        <v>0</v>
      </c>
    </row>
    <row r="95" spans="1:10" s="87" customFormat="1" x14ac:dyDescent="0.25">
      <c r="A95" s="91" t="s">
        <v>421</v>
      </c>
      <c r="B95" s="116" t="s">
        <v>22</v>
      </c>
      <c r="C95" s="92" t="s">
        <v>23</v>
      </c>
      <c r="D95" s="93" t="s">
        <v>13</v>
      </c>
      <c r="E95" s="93">
        <v>14</v>
      </c>
      <c r="F95" s="150">
        <v>14596.35</v>
      </c>
      <c r="G95" s="93">
        <v>1</v>
      </c>
      <c r="H95" s="167">
        <f t="shared" si="16"/>
        <v>0</v>
      </c>
      <c r="I95" s="163">
        <f t="shared" si="10"/>
        <v>14596.35</v>
      </c>
      <c r="J95" s="163">
        <f t="shared" si="11"/>
        <v>14596.35</v>
      </c>
    </row>
    <row r="96" spans="1:10" s="87" customFormat="1" x14ac:dyDescent="0.25">
      <c r="A96" s="91" t="s">
        <v>422</v>
      </c>
      <c r="B96" s="116" t="s">
        <v>24</v>
      </c>
      <c r="C96" s="92" t="s">
        <v>25</v>
      </c>
      <c r="D96" s="93" t="s">
        <v>13</v>
      </c>
      <c r="E96" s="93">
        <v>14</v>
      </c>
      <c r="F96" s="150">
        <v>14596.35</v>
      </c>
      <c r="G96" s="93">
        <v>1</v>
      </c>
      <c r="H96" s="167">
        <f t="shared" si="16"/>
        <v>0</v>
      </c>
      <c r="I96" s="163">
        <f t="shared" si="10"/>
        <v>14596.35</v>
      </c>
      <c r="J96" s="163">
        <f t="shared" si="11"/>
        <v>14596.35</v>
      </c>
    </row>
    <row r="97" spans="1:10" s="87" customFormat="1" x14ac:dyDescent="0.25">
      <c r="A97" s="91" t="s">
        <v>423</v>
      </c>
      <c r="B97" s="116" t="s">
        <v>26</v>
      </c>
      <c r="C97" s="92" t="s">
        <v>27</v>
      </c>
      <c r="D97" s="93" t="s">
        <v>13</v>
      </c>
      <c r="E97" s="93">
        <v>14</v>
      </c>
      <c r="F97" s="150">
        <v>7296.35</v>
      </c>
      <c r="G97" s="93">
        <v>1</v>
      </c>
      <c r="H97" s="167">
        <f t="shared" si="16"/>
        <v>0</v>
      </c>
      <c r="I97" s="163">
        <f t="shared" si="10"/>
        <v>7296.35</v>
      </c>
      <c r="J97" s="163">
        <f t="shared" si="11"/>
        <v>7296.35</v>
      </c>
    </row>
    <row r="98" spans="1:10" s="87" customFormat="1" x14ac:dyDescent="0.25">
      <c r="A98" s="91" t="s">
        <v>424</v>
      </c>
      <c r="B98" s="116" t="s">
        <v>26</v>
      </c>
      <c r="C98" s="92" t="s">
        <v>27</v>
      </c>
      <c r="D98" s="93" t="s">
        <v>13</v>
      </c>
      <c r="E98" s="93">
        <v>14</v>
      </c>
      <c r="F98" s="150">
        <v>7296.35</v>
      </c>
      <c r="G98" s="93">
        <v>1</v>
      </c>
      <c r="H98" s="167">
        <f t="shared" si="16"/>
        <v>0</v>
      </c>
      <c r="I98" s="163">
        <f t="shared" si="10"/>
        <v>7296.35</v>
      </c>
      <c r="J98" s="163">
        <f t="shared" si="11"/>
        <v>7296.35</v>
      </c>
    </row>
    <row r="99" spans="1:10" s="87" customFormat="1" x14ac:dyDescent="0.25">
      <c r="A99" s="91" t="s">
        <v>425</v>
      </c>
      <c r="B99" s="116" t="s">
        <v>26</v>
      </c>
      <c r="C99" s="92" t="s">
        <v>27</v>
      </c>
      <c r="D99" s="93" t="s">
        <v>13</v>
      </c>
      <c r="E99" s="93">
        <v>14</v>
      </c>
      <c r="F99" s="150">
        <v>7296.35</v>
      </c>
      <c r="G99" s="93">
        <v>1</v>
      </c>
      <c r="H99" s="167">
        <f t="shared" si="16"/>
        <v>0</v>
      </c>
      <c r="I99" s="163">
        <f t="shared" si="10"/>
        <v>7296.35</v>
      </c>
      <c r="J99" s="163">
        <f t="shared" si="11"/>
        <v>7296.35</v>
      </c>
    </row>
    <row r="100" spans="1:10" s="87" customFormat="1" x14ac:dyDescent="0.25">
      <c r="A100" s="91" t="s">
        <v>426</v>
      </c>
      <c r="B100" s="116" t="s">
        <v>26</v>
      </c>
      <c r="C100" s="92" t="s">
        <v>27</v>
      </c>
      <c r="D100" s="93" t="s">
        <v>13</v>
      </c>
      <c r="E100" s="93">
        <v>14</v>
      </c>
      <c r="F100" s="150">
        <v>7296.35</v>
      </c>
      <c r="G100" s="93">
        <v>1</v>
      </c>
      <c r="H100" s="167">
        <f t="shared" si="16"/>
        <v>0</v>
      </c>
      <c r="I100" s="163">
        <f t="shared" si="10"/>
        <v>7296.35</v>
      </c>
      <c r="J100" s="163">
        <f t="shared" si="11"/>
        <v>7296.35</v>
      </c>
    </row>
    <row r="101" spans="1:10" s="87" customFormat="1" x14ac:dyDescent="0.25">
      <c r="A101" s="91" t="s">
        <v>427</v>
      </c>
      <c r="B101" s="116" t="s">
        <v>383</v>
      </c>
      <c r="C101" s="92" t="s">
        <v>384</v>
      </c>
      <c r="D101" s="93" t="s">
        <v>13</v>
      </c>
      <c r="E101" s="93">
        <v>14</v>
      </c>
      <c r="F101" s="150">
        <v>2916.35</v>
      </c>
      <c r="G101" s="93">
        <v>1</v>
      </c>
      <c r="H101" s="167">
        <f t="shared" si="16"/>
        <v>0</v>
      </c>
      <c r="I101" s="163">
        <f t="shared" si="10"/>
        <v>2916.35</v>
      </c>
      <c r="J101" s="163">
        <f t="shared" si="11"/>
        <v>2916.35</v>
      </c>
    </row>
    <row r="102" spans="1:10" s="87" customFormat="1" x14ac:dyDescent="0.25">
      <c r="A102" s="91" t="s">
        <v>428</v>
      </c>
      <c r="B102" s="116" t="s">
        <v>30</v>
      </c>
      <c r="C102" s="92" t="s">
        <v>31</v>
      </c>
      <c r="D102" s="93" t="s">
        <v>13</v>
      </c>
      <c r="E102" s="93">
        <v>14</v>
      </c>
      <c r="F102" s="150">
        <v>0</v>
      </c>
      <c r="G102" s="93">
        <v>4</v>
      </c>
      <c r="H102" s="167">
        <f t="shared" si="16"/>
        <v>0</v>
      </c>
      <c r="I102" s="163">
        <f t="shared" si="10"/>
        <v>0</v>
      </c>
      <c r="J102" s="163">
        <f t="shared" si="11"/>
        <v>0</v>
      </c>
    </row>
    <row r="103" spans="1:10" s="87" customFormat="1" x14ac:dyDescent="0.25">
      <c r="A103" s="91" t="s">
        <v>429</v>
      </c>
      <c r="B103" s="116" t="s">
        <v>386</v>
      </c>
      <c r="C103" s="92" t="s">
        <v>384</v>
      </c>
      <c r="D103" s="93" t="s">
        <v>13</v>
      </c>
      <c r="E103" s="93">
        <v>14</v>
      </c>
      <c r="F103" s="150">
        <v>2916.35</v>
      </c>
      <c r="G103" s="93">
        <v>1</v>
      </c>
      <c r="H103" s="167">
        <f t="shared" si="16"/>
        <v>0</v>
      </c>
      <c r="I103" s="163">
        <f t="shared" si="10"/>
        <v>2916.35</v>
      </c>
      <c r="J103" s="163">
        <f t="shared" si="11"/>
        <v>2916.35</v>
      </c>
    </row>
    <row r="104" spans="1:10" s="87" customFormat="1" x14ac:dyDescent="0.25">
      <c r="A104" s="91" t="s">
        <v>430</v>
      </c>
      <c r="B104" s="116" t="s">
        <v>18</v>
      </c>
      <c r="C104" s="92" t="s">
        <v>19</v>
      </c>
      <c r="D104" s="93" t="s">
        <v>13</v>
      </c>
      <c r="E104" s="93">
        <v>14</v>
      </c>
      <c r="F104" s="150">
        <v>0</v>
      </c>
      <c r="G104" s="93">
        <v>1</v>
      </c>
      <c r="H104" s="167">
        <f t="shared" si="16"/>
        <v>0</v>
      </c>
      <c r="I104" s="163">
        <f t="shared" si="10"/>
        <v>0</v>
      </c>
      <c r="J104" s="163">
        <f t="shared" si="11"/>
        <v>0</v>
      </c>
    </row>
    <row r="105" spans="1:10" s="87" customFormat="1" x14ac:dyDescent="0.25">
      <c r="A105" s="91">
        <v>5.4</v>
      </c>
      <c r="B105" s="116" t="s">
        <v>535</v>
      </c>
      <c r="C105" s="92" t="s">
        <v>536</v>
      </c>
      <c r="D105" s="93" t="s">
        <v>13</v>
      </c>
      <c r="E105" s="93">
        <v>35</v>
      </c>
      <c r="F105" s="150">
        <v>13530</v>
      </c>
      <c r="G105" s="93">
        <v>1</v>
      </c>
      <c r="H105" s="167">
        <f t="shared" si="16"/>
        <v>0</v>
      </c>
      <c r="I105" s="163">
        <f t="shared" si="10"/>
        <v>13530</v>
      </c>
      <c r="J105" s="163">
        <f t="shared" si="11"/>
        <v>13530</v>
      </c>
    </row>
    <row r="106" spans="1:10" s="87" customFormat="1" x14ac:dyDescent="0.25">
      <c r="A106" s="91" t="s">
        <v>431</v>
      </c>
      <c r="B106" s="116" t="s">
        <v>538</v>
      </c>
      <c r="C106" s="92" t="s">
        <v>539</v>
      </c>
      <c r="D106" s="93">
        <v>36</v>
      </c>
      <c r="E106" s="93" t="s">
        <v>17</v>
      </c>
      <c r="F106" s="150">
        <v>0</v>
      </c>
      <c r="G106" s="93">
        <v>1</v>
      </c>
      <c r="H106" s="175">
        <f>$H$3</f>
        <v>0</v>
      </c>
      <c r="I106" s="163">
        <f t="shared" si="10"/>
        <v>0</v>
      </c>
      <c r="J106" s="163">
        <f t="shared" si="11"/>
        <v>0</v>
      </c>
    </row>
    <row r="107" spans="1:10" s="87" customFormat="1" x14ac:dyDescent="0.25">
      <c r="A107" s="91" t="s">
        <v>432</v>
      </c>
      <c r="B107" s="116" t="s">
        <v>541</v>
      </c>
      <c r="C107" s="92" t="s">
        <v>542</v>
      </c>
      <c r="D107" s="93" t="s">
        <v>13</v>
      </c>
      <c r="E107" s="93">
        <v>14</v>
      </c>
      <c r="F107" s="150">
        <v>0</v>
      </c>
      <c r="G107" s="93">
        <v>10</v>
      </c>
      <c r="H107" s="167">
        <f t="shared" ref="H107:H110" si="17">$H$2</f>
        <v>0</v>
      </c>
      <c r="I107" s="163">
        <f t="shared" si="10"/>
        <v>0</v>
      </c>
      <c r="J107" s="163">
        <f t="shared" si="11"/>
        <v>0</v>
      </c>
    </row>
    <row r="108" spans="1:10" s="87" customFormat="1" x14ac:dyDescent="0.25">
      <c r="A108" s="91" t="s">
        <v>433</v>
      </c>
      <c r="B108" s="116" t="s">
        <v>226</v>
      </c>
      <c r="C108" s="92" t="s">
        <v>227</v>
      </c>
      <c r="D108" s="93" t="s">
        <v>13</v>
      </c>
      <c r="E108" s="93">
        <v>14</v>
      </c>
      <c r="F108" s="150">
        <v>0</v>
      </c>
      <c r="G108" s="93">
        <v>10</v>
      </c>
      <c r="H108" s="167">
        <f t="shared" si="17"/>
        <v>0</v>
      </c>
      <c r="I108" s="163">
        <f t="shared" si="10"/>
        <v>0</v>
      </c>
      <c r="J108" s="163">
        <f t="shared" si="11"/>
        <v>0</v>
      </c>
    </row>
    <row r="109" spans="1:10" s="87" customFormat="1" x14ac:dyDescent="0.25">
      <c r="A109" s="91" t="s">
        <v>434</v>
      </c>
      <c r="B109" s="116" t="s">
        <v>33</v>
      </c>
      <c r="C109" s="92" t="s">
        <v>34</v>
      </c>
      <c r="D109" s="93" t="s">
        <v>13</v>
      </c>
      <c r="E109" s="93">
        <v>14</v>
      </c>
      <c r="F109" s="150">
        <v>0</v>
      </c>
      <c r="G109" s="93">
        <v>10</v>
      </c>
      <c r="H109" s="167">
        <f t="shared" si="17"/>
        <v>0</v>
      </c>
      <c r="I109" s="163">
        <f t="shared" si="10"/>
        <v>0</v>
      </c>
      <c r="J109" s="163">
        <f t="shared" si="11"/>
        <v>0</v>
      </c>
    </row>
    <row r="110" spans="1:10" s="87" customFormat="1" x14ac:dyDescent="0.25">
      <c r="A110" s="91" t="s">
        <v>435</v>
      </c>
      <c r="B110" s="116" t="s">
        <v>546</v>
      </c>
      <c r="C110" s="92" t="s">
        <v>547</v>
      </c>
      <c r="D110" s="93" t="s">
        <v>13</v>
      </c>
      <c r="E110" s="93">
        <v>14</v>
      </c>
      <c r="F110" s="150">
        <v>0</v>
      </c>
      <c r="G110" s="93">
        <v>10</v>
      </c>
      <c r="H110" s="167">
        <f t="shared" si="17"/>
        <v>0</v>
      </c>
      <c r="I110" s="163">
        <f t="shared" si="10"/>
        <v>0</v>
      </c>
      <c r="J110" s="163">
        <f t="shared" si="11"/>
        <v>0</v>
      </c>
    </row>
    <row r="111" spans="1:10" s="87" customFormat="1" x14ac:dyDescent="0.25">
      <c r="A111" s="91" t="s">
        <v>436</v>
      </c>
      <c r="B111" s="116" t="s">
        <v>549</v>
      </c>
      <c r="C111" s="92" t="s">
        <v>550</v>
      </c>
      <c r="D111" s="93">
        <v>36</v>
      </c>
      <c r="E111" s="93" t="s">
        <v>17</v>
      </c>
      <c r="F111" s="150">
        <v>198</v>
      </c>
      <c r="G111" s="93">
        <v>10</v>
      </c>
      <c r="H111" s="175">
        <f>$H$3</f>
        <v>0</v>
      </c>
      <c r="I111" s="163">
        <f t="shared" si="10"/>
        <v>198</v>
      </c>
      <c r="J111" s="163">
        <f t="shared" si="11"/>
        <v>1980</v>
      </c>
    </row>
    <row r="112" spans="1:10" customFormat="1" x14ac:dyDescent="0.25"/>
    <row r="113" spans="1:14" ht="15.75" thickBot="1" x14ac:dyDescent="0.3">
      <c r="A113" s="224"/>
      <c r="B113" s="313" t="s">
        <v>822</v>
      </c>
      <c r="C113" s="313"/>
      <c r="D113" s="224"/>
      <c r="E113" s="224"/>
      <c r="F113" s="224"/>
      <c r="G113" s="224"/>
      <c r="H113" s="225"/>
      <c r="I113" s="225"/>
      <c r="J113" s="225"/>
      <c r="K113" s="224"/>
      <c r="L113" s="224"/>
      <c r="M113" s="224"/>
      <c r="N113" s="224"/>
    </row>
    <row r="114" spans="1:14" s="87" customFormat="1" ht="15.75" thickTop="1" x14ac:dyDescent="0.25">
      <c r="A114" s="86">
        <v>10</v>
      </c>
      <c r="B114" s="138" t="s">
        <v>11</v>
      </c>
      <c r="C114" s="84" t="s">
        <v>12</v>
      </c>
      <c r="D114" s="85" t="s">
        <v>13</v>
      </c>
      <c r="E114" s="85" t="s">
        <v>17</v>
      </c>
      <c r="F114" s="154">
        <v>0</v>
      </c>
      <c r="G114" s="85">
        <v>1</v>
      </c>
      <c r="H114" s="167">
        <f t="shared" ref="H114:H115" si="18">$H$2</f>
        <v>0</v>
      </c>
      <c r="I114" s="163">
        <f t="shared" ref="I114:I166" si="19">ROUND(F114-(F114*H114),2)</f>
        <v>0</v>
      </c>
      <c r="J114" s="163">
        <f t="shared" ref="J114:J166" si="20">ROUND((I114*G114),2)</f>
        <v>0</v>
      </c>
    </row>
    <row r="115" spans="1:14" s="87" customFormat="1" x14ac:dyDescent="0.25">
      <c r="A115" s="86">
        <v>10.1</v>
      </c>
      <c r="B115" s="120" t="s">
        <v>320</v>
      </c>
      <c r="C115" s="84" t="s">
        <v>321</v>
      </c>
      <c r="D115" s="85" t="s">
        <v>13</v>
      </c>
      <c r="E115" s="85">
        <v>21</v>
      </c>
      <c r="F115" s="154">
        <v>0</v>
      </c>
      <c r="G115" s="85">
        <v>1</v>
      </c>
      <c r="H115" s="167">
        <f t="shared" si="18"/>
        <v>0</v>
      </c>
      <c r="I115" s="163">
        <f t="shared" si="19"/>
        <v>0</v>
      </c>
      <c r="J115" s="163">
        <f t="shared" si="20"/>
        <v>0</v>
      </c>
    </row>
    <row r="116" spans="1:14" s="87" customFormat="1" x14ac:dyDescent="0.25">
      <c r="A116" s="86" t="s">
        <v>696</v>
      </c>
      <c r="B116" s="120" t="s">
        <v>228</v>
      </c>
      <c r="C116" s="84" t="s">
        <v>229</v>
      </c>
      <c r="D116" s="85">
        <v>36</v>
      </c>
      <c r="E116" s="85" t="s">
        <v>17</v>
      </c>
      <c r="F116" s="154">
        <v>0</v>
      </c>
      <c r="G116" s="85">
        <v>1</v>
      </c>
      <c r="H116" s="175">
        <f>$H$3</f>
        <v>0</v>
      </c>
      <c r="I116" s="163">
        <f t="shared" si="19"/>
        <v>0</v>
      </c>
      <c r="J116" s="163">
        <f t="shared" si="20"/>
        <v>0</v>
      </c>
    </row>
    <row r="117" spans="1:14" s="87" customFormat="1" x14ac:dyDescent="0.25">
      <c r="A117" s="86" t="s">
        <v>697</v>
      </c>
      <c r="B117" s="120" t="s">
        <v>324</v>
      </c>
      <c r="C117" s="84" t="s">
        <v>325</v>
      </c>
      <c r="D117" s="85" t="s">
        <v>13</v>
      </c>
      <c r="E117" s="85">
        <v>14</v>
      </c>
      <c r="F117" s="154">
        <v>0</v>
      </c>
      <c r="G117" s="85">
        <v>1</v>
      </c>
      <c r="H117" s="167">
        <f t="shared" ref="H117:H119" si="21">$H$2</f>
        <v>0</v>
      </c>
      <c r="I117" s="163">
        <f t="shared" si="19"/>
        <v>0</v>
      </c>
      <c r="J117" s="163">
        <f t="shared" si="20"/>
        <v>0</v>
      </c>
    </row>
    <row r="118" spans="1:14" s="87" customFormat="1" x14ac:dyDescent="0.25">
      <c r="A118" s="86" t="s">
        <v>698</v>
      </c>
      <c r="B118" s="120" t="s">
        <v>50</v>
      </c>
      <c r="C118" s="84" t="s">
        <v>51</v>
      </c>
      <c r="D118" s="85" t="s">
        <v>13</v>
      </c>
      <c r="E118" s="85">
        <v>14</v>
      </c>
      <c r="F118" s="154">
        <v>0</v>
      </c>
      <c r="G118" s="85">
        <v>1</v>
      </c>
      <c r="H118" s="167">
        <f t="shared" si="21"/>
        <v>0</v>
      </c>
      <c r="I118" s="163">
        <f t="shared" si="19"/>
        <v>0</v>
      </c>
      <c r="J118" s="163">
        <f t="shared" si="20"/>
        <v>0</v>
      </c>
    </row>
    <row r="119" spans="1:14" s="87" customFormat="1" x14ac:dyDescent="0.25">
      <c r="A119" s="86" t="s">
        <v>699</v>
      </c>
      <c r="B119" s="120" t="s">
        <v>328</v>
      </c>
      <c r="C119" s="84" t="s">
        <v>329</v>
      </c>
      <c r="D119" s="85" t="s">
        <v>13</v>
      </c>
      <c r="E119" s="85">
        <v>21</v>
      </c>
      <c r="F119" s="154">
        <v>266</v>
      </c>
      <c r="G119" s="85">
        <v>10</v>
      </c>
      <c r="H119" s="167">
        <f t="shared" si="21"/>
        <v>0</v>
      </c>
      <c r="I119" s="163">
        <f t="shared" si="19"/>
        <v>266</v>
      </c>
      <c r="J119" s="163">
        <f t="shared" si="20"/>
        <v>2660</v>
      </c>
    </row>
    <row r="120" spans="1:14" s="87" customFormat="1" x14ac:dyDescent="0.25">
      <c r="A120" s="86" t="s">
        <v>700</v>
      </c>
      <c r="B120" s="120" t="s">
        <v>43</v>
      </c>
      <c r="C120" s="84" t="s">
        <v>44</v>
      </c>
      <c r="D120" s="85">
        <v>36</v>
      </c>
      <c r="E120" s="85" t="s">
        <v>17</v>
      </c>
      <c r="F120" s="154">
        <v>159</v>
      </c>
      <c r="G120" s="85">
        <v>10</v>
      </c>
      <c r="H120" s="175">
        <f>$H$3</f>
        <v>0</v>
      </c>
      <c r="I120" s="163">
        <f t="shared" si="19"/>
        <v>159</v>
      </c>
      <c r="J120" s="163">
        <f t="shared" si="20"/>
        <v>1590</v>
      </c>
    </row>
    <row r="121" spans="1:14" s="87" customFormat="1" x14ac:dyDescent="0.25">
      <c r="A121" s="86" t="s">
        <v>701</v>
      </c>
      <c r="B121" s="120" t="s">
        <v>332</v>
      </c>
      <c r="C121" s="84" t="s">
        <v>333</v>
      </c>
      <c r="D121" s="85" t="s">
        <v>13</v>
      </c>
      <c r="E121" s="85">
        <v>21</v>
      </c>
      <c r="F121" s="154">
        <v>0</v>
      </c>
      <c r="G121" s="85">
        <v>10</v>
      </c>
      <c r="H121" s="167">
        <f t="shared" ref="H121:H129" si="22">$H$2</f>
        <v>0</v>
      </c>
      <c r="I121" s="163">
        <f t="shared" si="19"/>
        <v>0</v>
      </c>
      <c r="J121" s="163">
        <f t="shared" si="20"/>
        <v>0</v>
      </c>
    </row>
    <row r="122" spans="1:14" s="87" customFormat="1" x14ac:dyDescent="0.25">
      <c r="A122" s="86" t="s">
        <v>702</v>
      </c>
      <c r="B122" s="120" t="s">
        <v>335</v>
      </c>
      <c r="C122" s="84" t="s">
        <v>336</v>
      </c>
      <c r="D122" s="85" t="s">
        <v>13</v>
      </c>
      <c r="E122" s="85">
        <v>21</v>
      </c>
      <c r="F122" s="154">
        <v>0</v>
      </c>
      <c r="G122" s="85">
        <v>1</v>
      </c>
      <c r="H122" s="167">
        <f t="shared" si="22"/>
        <v>0</v>
      </c>
      <c r="I122" s="163">
        <f t="shared" si="19"/>
        <v>0</v>
      </c>
      <c r="J122" s="163">
        <f t="shared" si="20"/>
        <v>0</v>
      </c>
    </row>
    <row r="123" spans="1:14" s="87" customFormat="1" x14ac:dyDescent="0.25">
      <c r="A123" s="86" t="s">
        <v>703</v>
      </c>
      <c r="B123" s="120" t="s">
        <v>48</v>
      </c>
      <c r="C123" s="84" t="s">
        <v>49</v>
      </c>
      <c r="D123" s="85" t="s">
        <v>13</v>
      </c>
      <c r="E123" s="85">
        <v>21</v>
      </c>
      <c r="F123" s="154">
        <v>0</v>
      </c>
      <c r="G123" s="85">
        <v>10</v>
      </c>
      <c r="H123" s="167">
        <f t="shared" si="22"/>
        <v>0</v>
      </c>
      <c r="I123" s="163">
        <f t="shared" si="19"/>
        <v>0</v>
      </c>
      <c r="J123" s="163">
        <f t="shared" si="20"/>
        <v>0</v>
      </c>
    </row>
    <row r="124" spans="1:14" s="87" customFormat="1" x14ac:dyDescent="0.25">
      <c r="A124" s="86" t="s">
        <v>704</v>
      </c>
      <c r="B124" s="120" t="s">
        <v>46</v>
      </c>
      <c r="C124" s="84" t="s">
        <v>47</v>
      </c>
      <c r="D124" s="85" t="s">
        <v>13</v>
      </c>
      <c r="E124" s="85">
        <v>14</v>
      </c>
      <c r="F124" s="154">
        <v>0</v>
      </c>
      <c r="G124" s="85">
        <v>10</v>
      </c>
      <c r="H124" s="167">
        <f t="shared" si="22"/>
        <v>0</v>
      </c>
      <c r="I124" s="163">
        <f t="shared" si="19"/>
        <v>0</v>
      </c>
      <c r="J124" s="163">
        <f t="shared" si="20"/>
        <v>0</v>
      </c>
    </row>
    <row r="125" spans="1:14" s="87" customFormat="1" x14ac:dyDescent="0.25">
      <c r="A125" s="86" t="s">
        <v>705</v>
      </c>
      <c r="B125" s="120" t="s">
        <v>45</v>
      </c>
      <c r="C125" s="84" t="s">
        <v>230</v>
      </c>
      <c r="D125" s="85" t="s">
        <v>13</v>
      </c>
      <c r="E125" s="85">
        <v>14</v>
      </c>
      <c r="F125" s="154">
        <v>0</v>
      </c>
      <c r="G125" s="85">
        <v>10</v>
      </c>
      <c r="H125" s="167">
        <f t="shared" si="22"/>
        <v>0</v>
      </c>
      <c r="I125" s="163">
        <f t="shared" si="19"/>
        <v>0</v>
      </c>
      <c r="J125" s="163">
        <f t="shared" si="20"/>
        <v>0</v>
      </c>
    </row>
    <row r="126" spans="1:14" s="87" customFormat="1" x14ac:dyDescent="0.25">
      <c r="A126" s="86" t="s">
        <v>706</v>
      </c>
      <c r="B126" s="120" t="s">
        <v>231</v>
      </c>
      <c r="C126" s="84" t="s">
        <v>232</v>
      </c>
      <c r="D126" s="85" t="s">
        <v>13</v>
      </c>
      <c r="E126" s="85">
        <v>14</v>
      </c>
      <c r="F126" s="154">
        <v>0</v>
      </c>
      <c r="G126" s="85">
        <v>10</v>
      </c>
      <c r="H126" s="167">
        <f t="shared" si="22"/>
        <v>0</v>
      </c>
      <c r="I126" s="163">
        <f t="shared" si="19"/>
        <v>0</v>
      </c>
      <c r="J126" s="163">
        <f t="shared" si="20"/>
        <v>0</v>
      </c>
    </row>
    <row r="127" spans="1:14" s="87" customFormat="1" x14ac:dyDescent="0.25">
      <c r="A127" s="86" t="s">
        <v>707</v>
      </c>
      <c r="B127" s="120" t="s">
        <v>233</v>
      </c>
      <c r="C127" s="84" t="s">
        <v>234</v>
      </c>
      <c r="D127" s="85" t="s">
        <v>13</v>
      </c>
      <c r="E127" s="85">
        <v>21</v>
      </c>
      <c r="F127" s="154">
        <v>0</v>
      </c>
      <c r="G127" s="85">
        <v>10</v>
      </c>
      <c r="H127" s="167">
        <f t="shared" si="22"/>
        <v>0</v>
      </c>
      <c r="I127" s="163">
        <f t="shared" si="19"/>
        <v>0</v>
      </c>
      <c r="J127" s="163">
        <f t="shared" si="20"/>
        <v>0</v>
      </c>
    </row>
    <row r="128" spans="1:14" s="87" customFormat="1" x14ac:dyDescent="0.25">
      <c r="A128" s="86" t="s">
        <v>708</v>
      </c>
      <c r="B128" s="120" t="s">
        <v>235</v>
      </c>
      <c r="C128" s="84" t="s">
        <v>236</v>
      </c>
      <c r="D128" s="85" t="s">
        <v>13</v>
      </c>
      <c r="E128" s="85">
        <v>21</v>
      </c>
      <c r="F128" s="154">
        <v>0</v>
      </c>
      <c r="G128" s="85">
        <v>1</v>
      </c>
      <c r="H128" s="167">
        <f t="shared" si="22"/>
        <v>0</v>
      </c>
      <c r="I128" s="163">
        <f t="shared" si="19"/>
        <v>0</v>
      </c>
      <c r="J128" s="163">
        <f t="shared" si="20"/>
        <v>0</v>
      </c>
    </row>
    <row r="129" spans="1:10" s="87" customFormat="1" x14ac:dyDescent="0.25">
      <c r="A129" s="86">
        <v>10.199999999999999</v>
      </c>
      <c r="B129" s="120" t="s">
        <v>219</v>
      </c>
      <c r="C129" s="84" t="s">
        <v>220</v>
      </c>
      <c r="D129" s="85" t="s">
        <v>13</v>
      </c>
      <c r="E129" s="85">
        <v>14</v>
      </c>
      <c r="F129" s="154">
        <v>0</v>
      </c>
      <c r="G129" s="85">
        <v>1</v>
      </c>
      <c r="H129" s="167">
        <f t="shared" si="22"/>
        <v>0</v>
      </c>
      <c r="I129" s="163">
        <f t="shared" si="19"/>
        <v>0</v>
      </c>
      <c r="J129" s="163">
        <f t="shared" si="20"/>
        <v>0</v>
      </c>
    </row>
    <row r="130" spans="1:10" s="87" customFormat="1" ht="24" customHeight="1" x14ac:dyDescent="0.25">
      <c r="A130" s="86" t="s">
        <v>709</v>
      </c>
      <c r="B130" s="120" t="s">
        <v>221</v>
      </c>
      <c r="C130" s="84" t="s">
        <v>222</v>
      </c>
      <c r="D130" s="85">
        <v>36</v>
      </c>
      <c r="E130" s="85" t="s">
        <v>17</v>
      </c>
      <c r="F130" s="154">
        <v>0</v>
      </c>
      <c r="G130" s="85">
        <v>1</v>
      </c>
      <c r="H130" s="175">
        <f>$H$3</f>
        <v>0</v>
      </c>
      <c r="I130" s="163">
        <f t="shared" si="19"/>
        <v>0</v>
      </c>
      <c r="J130" s="163">
        <f t="shared" si="20"/>
        <v>0</v>
      </c>
    </row>
    <row r="131" spans="1:10" s="87" customFormat="1" x14ac:dyDescent="0.25">
      <c r="A131" s="86" t="s">
        <v>710</v>
      </c>
      <c r="B131" s="120" t="s">
        <v>345</v>
      </c>
      <c r="C131" s="84" t="s">
        <v>346</v>
      </c>
      <c r="D131" s="85" t="s">
        <v>13</v>
      </c>
      <c r="E131" s="85">
        <v>21</v>
      </c>
      <c r="F131" s="154">
        <v>200</v>
      </c>
      <c r="G131" s="85">
        <v>1</v>
      </c>
      <c r="H131" s="167">
        <f>$H$2</f>
        <v>0</v>
      </c>
      <c r="I131" s="163">
        <f t="shared" si="19"/>
        <v>200</v>
      </c>
      <c r="J131" s="163">
        <f t="shared" si="20"/>
        <v>200</v>
      </c>
    </row>
    <row r="132" spans="1:10" s="87" customFormat="1" ht="24" customHeight="1" x14ac:dyDescent="0.25">
      <c r="A132" s="86" t="s">
        <v>711</v>
      </c>
      <c r="B132" s="120" t="s">
        <v>348</v>
      </c>
      <c r="C132" s="84" t="s">
        <v>349</v>
      </c>
      <c r="D132" s="85">
        <v>36</v>
      </c>
      <c r="E132" s="85" t="s">
        <v>17</v>
      </c>
      <c r="F132" s="154">
        <v>114</v>
      </c>
      <c r="G132" s="85">
        <v>1</v>
      </c>
      <c r="H132" s="175">
        <f>$H$3</f>
        <v>0</v>
      </c>
      <c r="I132" s="163">
        <f t="shared" si="19"/>
        <v>114</v>
      </c>
      <c r="J132" s="163">
        <f t="shared" si="20"/>
        <v>114</v>
      </c>
    </row>
    <row r="133" spans="1:10" s="87" customFormat="1" x14ac:dyDescent="0.25">
      <c r="A133" s="86" t="s">
        <v>712</v>
      </c>
      <c r="B133" s="120" t="s">
        <v>37</v>
      </c>
      <c r="C133" s="84" t="s">
        <v>38</v>
      </c>
      <c r="D133" s="85" t="s">
        <v>13</v>
      </c>
      <c r="E133" s="85">
        <v>14</v>
      </c>
      <c r="F133" s="154">
        <v>0</v>
      </c>
      <c r="G133" s="85">
        <v>1</v>
      </c>
      <c r="H133" s="167">
        <f t="shared" ref="H133:H138" si="23">$H$2</f>
        <v>0</v>
      </c>
      <c r="I133" s="163">
        <f t="shared" si="19"/>
        <v>0</v>
      </c>
      <c r="J133" s="163">
        <f t="shared" si="20"/>
        <v>0</v>
      </c>
    </row>
    <row r="134" spans="1:10" s="87" customFormat="1" x14ac:dyDescent="0.25">
      <c r="A134" s="86" t="s">
        <v>713</v>
      </c>
      <c r="B134" s="120" t="s">
        <v>41</v>
      </c>
      <c r="C134" s="84" t="s">
        <v>42</v>
      </c>
      <c r="D134" s="85" t="s">
        <v>13</v>
      </c>
      <c r="E134" s="85">
        <v>21</v>
      </c>
      <c r="F134" s="154">
        <v>0</v>
      </c>
      <c r="G134" s="85">
        <v>1</v>
      </c>
      <c r="H134" s="167">
        <f t="shared" si="23"/>
        <v>0</v>
      </c>
      <c r="I134" s="163">
        <f t="shared" si="19"/>
        <v>0</v>
      </c>
      <c r="J134" s="163">
        <f t="shared" si="20"/>
        <v>0</v>
      </c>
    </row>
    <row r="135" spans="1:10" s="87" customFormat="1" x14ac:dyDescent="0.25">
      <c r="A135" s="86" t="s">
        <v>714</v>
      </c>
      <c r="B135" s="120" t="s">
        <v>35</v>
      </c>
      <c r="C135" s="84" t="s">
        <v>36</v>
      </c>
      <c r="D135" s="85" t="s">
        <v>13</v>
      </c>
      <c r="E135" s="85">
        <v>14</v>
      </c>
      <c r="F135" s="154">
        <v>0</v>
      </c>
      <c r="G135" s="85">
        <v>1</v>
      </c>
      <c r="H135" s="167">
        <f t="shared" si="23"/>
        <v>0</v>
      </c>
      <c r="I135" s="163">
        <f t="shared" si="19"/>
        <v>0</v>
      </c>
      <c r="J135" s="163">
        <f t="shared" si="20"/>
        <v>0</v>
      </c>
    </row>
    <row r="136" spans="1:10" s="87" customFormat="1" x14ac:dyDescent="0.25">
      <c r="A136" s="86" t="s">
        <v>715</v>
      </c>
      <c r="B136" s="120" t="s">
        <v>39</v>
      </c>
      <c r="C136" s="84" t="s">
        <v>40</v>
      </c>
      <c r="D136" s="85" t="s">
        <v>13</v>
      </c>
      <c r="E136" s="85">
        <v>14</v>
      </c>
      <c r="F136" s="154">
        <v>0</v>
      </c>
      <c r="G136" s="85">
        <v>1</v>
      </c>
      <c r="H136" s="167">
        <f t="shared" si="23"/>
        <v>0</v>
      </c>
      <c r="I136" s="163">
        <f t="shared" si="19"/>
        <v>0</v>
      </c>
      <c r="J136" s="163">
        <f t="shared" si="20"/>
        <v>0</v>
      </c>
    </row>
    <row r="137" spans="1:10" s="87" customFormat="1" x14ac:dyDescent="0.25">
      <c r="A137" s="86" t="s">
        <v>716</v>
      </c>
      <c r="B137" s="120" t="s">
        <v>223</v>
      </c>
      <c r="C137" s="84" t="s">
        <v>224</v>
      </c>
      <c r="D137" s="85" t="s">
        <v>13</v>
      </c>
      <c r="E137" s="85">
        <v>14</v>
      </c>
      <c r="F137" s="154">
        <v>0</v>
      </c>
      <c r="G137" s="85">
        <v>1</v>
      </c>
      <c r="H137" s="167">
        <f t="shared" si="23"/>
        <v>0</v>
      </c>
      <c r="I137" s="163">
        <f t="shared" si="19"/>
        <v>0</v>
      </c>
      <c r="J137" s="163">
        <f t="shared" si="20"/>
        <v>0</v>
      </c>
    </row>
    <row r="138" spans="1:10" s="87" customFormat="1" x14ac:dyDescent="0.25">
      <c r="A138" s="86" t="s">
        <v>717</v>
      </c>
      <c r="B138" s="120" t="s">
        <v>356</v>
      </c>
      <c r="C138" s="84" t="s">
        <v>357</v>
      </c>
      <c r="D138" s="85" t="s">
        <v>13</v>
      </c>
      <c r="E138" s="85">
        <v>21</v>
      </c>
      <c r="F138" s="154">
        <v>0</v>
      </c>
      <c r="G138" s="85">
        <v>1</v>
      </c>
      <c r="H138" s="167">
        <f t="shared" si="23"/>
        <v>0</v>
      </c>
      <c r="I138" s="163">
        <f t="shared" si="19"/>
        <v>0</v>
      </c>
      <c r="J138" s="163">
        <f t="shared" si="20"/>
        <v>0</v>
      </c>
    </row>
    <row r="139" spans="1:10" s="87" customFormat="1" ht="24" customHeight="1" x14ac:dyDescent="0.25">
      <c r="A139" s="86" t="s">
        <v>718</v>
      </c>
      <c r="B139" s="120" t="s">
        <v>359</v>
      </c>
      <c r="C139" s="84" t="s">
        <v>360</v>
      </c>
      <c r="D139" s="85">
        <v>36</v>
      </c>
      <c r="E139" s="85" t="s">
        <v>17</v>
      </c>
      <c r="F139" s="154">
        <v>4500</v>
      </c>
      <c r="G139" s="85">
        <v>1</v>
      </c>
      <c r="H139" s="175">
        <f>$H$3</f>
        <v>0</v>
      </c>
      <c r="I139" s="163">
        <f t="shared" si="19"/>
        <v>4500</v>
      </c>
      <c r="J139" s="163">
        <f t="shared" si="20"/>
        <v>4500</v>
      </c>
    </row>
    <row r="140" spans="1:10" s="87" customFormat="1" x14ac:dyDescent="0.25">
      <c r="A140" s="86" t="s">
        <v>719</v>
      </c>
      <c r="B140" s="120" t="s">
        <v>362</v>
      </c>
      <c r="C140" s="84" t="s">
        <v>363</v>
      </c>
      <c r="D140" s="85" t="s">
        <v>13</v>
      </c>
      <c r="E140" s="85">
        <v>14</v>
      </c>
      <c r="F140" s="154">
        <v>0</v>
      </c>
      <c r="G140" s="85">
        <v>1</v>
      </c>
      <c r="H140" s="167">
        <f t="shared" ref="H140:H141" si="24">$H$2</f>
        <v>0</v>
      </c>
      <c r="I140" s="163">
        <f t="shared" si="19"/>
        <v>0</v>
      </c>
      <c r="J140" s="163">
        <f t="shared" si="20"/>
        <v>0</v>
      </c>
    </row>
    <row r="141" spans="1:10" s="87" customFormat="1" x14ac:dyDescent="0.25">
      <c r="A141" s="86">
        <v>10.3</v>
      </c>
      <c r="B141" s="120" t="s">
        <v>14</v>
      </c>
      <c r="C141" s="84" t="s">
        <v>15</v>
      </c>
      <c r="D141" s="85" t="s">
        <v>13</v>
      </c>
      <c r="E141" s="85">
        <v>14</v>
      </c>
      <c r="F141" s="154">
        <v>7596.2</v>
      </c>
      <c r="G141" s="85">
        <v>1</v>
      </c>
      <c r="H141" s="167">
        <f t="shared" si="24"/>
        <v>0</v>
      </c>
      <c r="I141" s="163">
        <f t="shared" si="19"/>
        <v>7596.2</v>
      </c>
      <c r="J141" s="163">
        <f t="shared" si="20"/>
        <v>7596.2</v>
      </c>
    </row>
    <row r="142" spans="1:10" s="87" customFormat="1" x14ac:dyDescent="0.25">
      <c r="A142" s="86" t="s">
        <v>720</v>
      </c>
      <c r="B142" s="120" t="s">
        <v>16</v>
      </c>
      <c r="C142" s="84" t="s">
        <v>225</v>
      </c>
      <c r="D142" s="85">
        <v>36</v>
      </c>
      <c r="E142" s="85" t="s">
        <v>17</v>
      </c>
      <c r="F142" s="154">
        <v>15750</v>
      </c>
      <c r="G142" s="85">
        <v>1</v>
      </c>
      <c r="H142" s="175">
        <f>$H$3</f>
        <v>0</v>
      </c>
      <c r="I142" s="163">
        <f t="shared" si="19"/>
        <v>15750</v>
      </c>
      <c r="J142" s="163">
        <f t="shared" si="20"/>
        <v>15750</v>
      </c>
    </row>
    <row r="143" spans="1:10" s="87" customFormat="1" x14ac:dyDescent="0.25">
      <c r="A143" s="86" t="s">
        <v>721</v>
      </c>
      <c r="B143" s="120" t="s">
        <v>520</v>
      </c>
      <c r="C143" s="84" t="s">
        <v>521</v>
      </c>
      <c r="D143" s="85" t="s">
        <v>13</v>
      </c>
      <c r="E143" s="85">
        <v>14</v>
      </c>
      <c r="F143" s="154">
        <v>0</v>
      </c>
      <c r="G143" s="85">
        <v>1</v>
      </c>
      <c r="H143" s="167">
        <f t="shared" ref="H143:H160" si="25">$H$2</f>
        <v>0</v>
      </c>
      <c r="I143" s="163">
        <f t="shared" si="19"/>
        <v>0</v>
      </c>
      <c r="J143" s="163">
        <f t="shared" si="20"/>
        <v>0</v>
      </c>
    </row>
    <row r="144" spans="1:10" s="87" customFormat="1" x14ac:dyDescent="0.25">
      <c r="A144" s="86" t="s">
        <v>722</v>
      </c>
      <c r="B144" s="120" t="s">
        <v>18</v>
      </c>
      <c r="C144" s="84" t="s">
        <v>19</v>
      </c>
      <c r="D144" s="85" t="s">
        <v>13</v>
      </c>
      <c r="E144" s="85">
        <v>14</v>
      </c>
      <c r="F144" s="154">
        <v>0</v>
      </c>
      <c r="G144" s="85">
        <v>1</v>
      </c>
      <c r="H144" s="167">
        <f t="shared" si="25"/>
        <v>0</v>
      </c>
      <c r="I144" s="163">
        <f t="shared" si="19"/>
        <v>0</v>
      </c>
      <c r="J144" s="163">
        <f t="shared" si="20"/>
        <v>0</v>
      </c>
    </row>
    <row r="145" spans="1:10" s="87" customFormat="1" x14ac:dyDescent="0.25">
      <c r="A145" s="86" t="s">
        <v>723</v>
      </c>
      <c r="B145" s="120" t="s">
        <v>20</v>
      </c>
      <c r="C145" s="84" t="s">
        <v>21</v>
      </c>
      <c r="D145" s="85" t="s">
        <v>13</v>
      </c>
      <c r="E145" s="85">
        <v>14</v>
      </c>
      <c r="F145" s="154">
        <v>7596.2</v>
      </c>
      <c r="G145" s="85">
        <v>1</v>
      </c>
      <c r="H145" s="167">
        <f t="shared" si="25"/>
        <v>0</v>
      </c>
      <c r="I145" s="163">
        <f t="shared" si="19"/>
        <v>7596.2</v>
      </c>
      <c r="J145" s="163">
        <f t="shared" si="20"/>
        <v>7596.2</v>
      </c>
    </row>
    <row r="146" spans="1:10" s="87" customFormat="1" x14ac:dyDescent="0.25">
      <c r="A146" s="86" t="s">
        <v>724</v>
      </c>
      <c r="B146" s="120" t="s">
        <v>275</v>
      </c>
      <c r="C146" s="84" t="s">
        <v>276</v>
      </c>
      <c r="D146" s="85" t="s">
        <v>13</v>
      </c>
      <c r="E146" s="85">
        <v>14</v>
      </c>
      <c r="F146" s="154">
        <v>0</v>
      </c>
      <c r="G146" s="85">
        <v>1</v>
      </c>
      <c r="H146" s="167">
        <f t="shared" si="25"/>
        <v>0</v>
      </c>
      <c r="I146" s="163">
        <f t="shared" si="19"/>
        <v>0</v>
      </c>
      <c r="J146" s="163">
        <f t="shared" si="20"/>
        <v>0</v>
      </c>
    </row>
    <row r="147" spans="1:10" s="87" customFormat="1" x14ac:dyDescent="0.25">
      <c r="A147" s="86" t="s">
        <v>725</v>
      </c>
      <c r="B147" s="120" t="s">
        <v>373</v>
      </c>
      <c r="C147" s="84" t="s">
        <v>374</v>
      </c>
      <c r="D147" s="85" t="s">
        <v>13</v>
      </c>
      <c r="E147" s="85">
        <v>14</v>
      </c>
      <c r="F147" s="154">
        <v>0</v>
      </c>
      <c r="G147" s="85">
        <v>1</v>
      </c>
      <c r="H147" s="167">
        <f t="shared" si="25"/>
        <v>0</v>
      </c>
      <c r="I147" s="163">
        <f t="shared" si="19"/>
        <v>0</v>
      </c>
      <c r="J147" s="163">
        <f t="shared" si="20"/>
        <v>0</v>
      </c>
    </row>
    <row r="148" spans="1:10" s="87" customFormat="1" x14ac:dyDescent="0.25">
      <c r="A148" s="86" t="s">
        <v>726</v>
      </c>
      <c r="B148" s="120" t="s">
        <v>22</v>
      </c>
      <c r="C148" s="84" t="s">
        <v>23</v>
      </c>
      <c r="D148" s="85" t="s">
        <v>13</v>
      </c>
      <c r="E148" s="85">
        <v>14</v>
      </c>
      <c r="F148" s="154">
        <v>15196.2</v>
      </c>
      <c r="G148" s="85">
        <v>1</v>
      </c>
      <c r="H148" s="167">
        <f t="shared" si="25"/>
        <v>0</v>
      </c>
      <c r="I148" s="163">
        <f t="shared" si="19"/>
        <v>15196.2</v>
      </c>
      <c r="J148" s="163">
        <f t="shared" si="20"/>
        <v>15196.2</v>
      </c>
    </row>
    <row r="149" spans="1:10" s="87" customFormat="1" x14ac:dyDescent="0.25">
      <c r="A149" s="86" t="s">
        <v>727</v>
      </c>
      <c r="B149" s="120" t="s">
        <v>24</v>
      </c>
      <c r="C149" s="84" t="s">
        <v>25</v>
      </c>
      <c r="D149" s="85" t="s">
        <v>13</v>
      </c>
      <c r="E149" s="85">
        <v>14</v>
      </c>
      <c r="F149" s="154">
        <v>15196.2</v>
      </c>
      <c r="G149" s="85">
        <v>1</v>
      </c>
      <c r="H149" s="167">
        <f t="shared" si="25"/>
        <v>0</v>
      </c>
      <c r="I149" s="163">
        <f t="shared" si="19"/>
        <v>15196.2</v>
      </c>
      <c r="J149" s="163">
        <f t="shared" si="20"/>
        <v>15196.2</v>
      </c>
    </row>
    <row r="150" spans="1:10" s="87" customFormat="1" x14ac:dyDescent="0.25">
      <c r="A150" s="86" t="s">
        <v>728</v>
      </c>
      <c r="B150" s="120" t="s">
        <v>26</v>
      </c>
      <c r="C150" s="84" t="s">
        <v>27</v>
      </c>
      <c r="D150" s="85" t="s">
        <v>13</v>
      </c>
      <c r="E150" s="85">
        <v>14</v>
      </c>
      <c r="F150" s="154">
        <v>7596.2</v>
      </c>
      <c r="G150" s="85">
        <v>1</v>
      </c>
      <c r="H150" s="167">
        <f t="shared" si="25"/>
        <v>0</v>
      </c>
      <c r="I150" s="163">
        <f t="shared" si="19"/>
        <v>7596.2</v>
      </c>
      <c r="J150" s="163">
        <f t="shared" si="20"/>
        <v>7596.2</v>
      </c>
    </row>
    <row r="151" spans="1:10" s="87" customFormat="1" x14ac:dyDescent="0.25">
      <c r="A151" s="86" t="s">
        <v>729</v>
      </c>
      <c r="B151" s="120" t="s">
        <v>26</v>
      </c>
      <c r="C151" s="84" t="s">
        <v>27</v>
      </c>
      <c r="D151" s="85" t="s">
        <v>13</v>
      </c>
      <c r="E151" s="85">
        <v>14</v>
      </c>
      <c r="F151" s="154">
        <v>7596.2</v>
      </c>
      <c r="G151" s="85">
        <v>1</v>
      </c>
      <c r="H151" s="167">
        <f t="shared" si="25"/>
        <v>0</v>
      </c>
      <c r="I151" s="163">
        <f t="shared" si="19"/>
        <v>7596.2</v>
      </c>
      <c r="J151" s="163">
        <f t="shared" si="20"/>
        <v>7596.2</v>
      </c>
    </row>
    <row r="152" spans="1:10" s="87" customFormat="1" x14ac:dyDescent="0.25">
      <c r="A152" s="86" t="s">
        <v>730</v>
      </c>
      <c r="B152" s="120" t="s">
        <v>26</v>
      </c>
      <c r="C152" s="84" t="s">
        <v>27</v>
      </c>
      <c r="D152" s="85" t="s">
        <v>13</v>
      </c>
      <c r="E152" s="85">
        <v>14</v>
      </c>
      <c r="F152" s="154">
        <v>7596.2</v>
      </c>
      <c r="G152" s="85">
        <v>1</v>
      </c>
      <c r="H152" s="167">
        <f t="shared" si="25"/>
        <v>0</v>
      </c>
      <c r="I152" s="163">
        <f t="shared" si="19"/>
        <v>7596.2</v>
      </c>
      <c r="J152" s="163">
        <f t="shared" si="20"/>
        <v>7596.2</v>
      </c>
    </row>
    <row r="153" spans="1:10" s="87" customFormat="1" x14ac:dyDescent="0.25">
      <c r="A153" s="86" t="s">
        <v>731</v>
      </c>
      <c r="B153" s="120" t="s">
        <v>26</v>
      </c>
      <c r="C153" s="84" t="s">
        <v>27</v>
      </c>
      <c r="D153" s="85" t="s">
        <v>13</v>
      </c>
      <c r="E153" s="85">
        <v>14</v>
      </c>
      <c r="F153" s="154">
        <v>7596.2</v>
      </c>
      <c r="G153" s="85">
        <v>1</v>
      </c>
      <c r="H153" s="167">
        <f t="shared" si="25"/>
        <v>0</v>
      </c>
      <c r="I153" s="163">
        <f t="shared" si="19"/>
        <v>7596.2</v>
      </c>
      <c r="J153" s="163">
        <f t="shared" si="20"/>
        <v>7596.2</v>
      </c>
    </row>
    <row r="154" spans="1:10" s="87" customFormat="1" x14ac:dyDescent="0.25">
      <c r="A154" s="86" t="s">
        <v>732</v>
      </c>
      <c r="B154" s="120" t="s">
        <v>26</v>
      </c>
      <c r="C154" s="84" t="s">
        <v>27</v>
      </c>
      <c r="D154" s="85" t="s">
        <v>13</v>
      </c>
      <c r="E154" s="85">
        <v>14</v>
      </c>
      <c r="F154" s="154">
        <v>7596.2</v>
      </c>
      <c r="G154" s="85">
        <v>1</v>
      </c>
      <c r="H154" s="167">
        <f t="shared" si="25"/>
        <v>0</v>
      </c>
      <c r="I154" s="163">
        <f t="shared" si="19"/>
        <v>7596.2</v>
      </c>
      <c r="J154" s="163">
        <f t="shared" si="20"/>
        <v>7596.2</v>
      </c>
    </row>
    <row r="155" spans="1:10" s="87" customFormat="1" x14ac:dyDescent="0.25">
      <c r="A155" s="86" t="s">
        <v>733</v>
      </c>
      <c r="B155" s="120" t="s">
        <v>26</v>
      </c>
      <c r="C155" s="84" t="s">
        <v>27</v>
      </c>
      <c r="D155" s="85" t="s">
        <v>13</v>
      </c>
      <c r="E155" s="85">
        <v>14</v>
      </c>
      <c r="F155" s="154">
        <v>7596.2</v>
      </c>
      <c r="G155" s="85">
        <v>1</v>
      </c>
      <c r="H155" s="167">
        <f t="shared" si="25"/>
        <v>0</v>
      </c>
      <c r="I155" s="163">
        <f t="shared" si="19"/>
        <v>7596.2</v>
      </c>
      <c r="J155" s="163">
        <f t="shared" si="20"/>
        <v>7596.2</v>
      </c>
    </row>
    <row r="156" spans="1:10" s="87" customFormat="1" x14ac:dyDescent="0.25">
      <c r="A156" s="86" t="s">
        <v>734</v>
      </c>
      <c r="B156" s="120" t="s">
        <v>26</v>
      </c>
      <c r="C156" s="84" t="s">
        <v>27</v>
      </c>
      <c r="D156" s="85" t="s">
        <v>13</v>
      </c>
      <c r="E156" s="85">
        <v>14</v>
      </c>
      <c r="F156" s="154">
        <v>7596.2</v>
      </c>
      <c r="G156" s="85">
        <v>1</v>
      </c>
      <c r="H156" s="167">
        <f t="shared" si="25"/>
        <v>0</v>
      </c>
      <c r="I156" s="163">
        <f t="shared" si="19"/>
        <v>7596.2</v>
      </c>
      <c r="J156" s="163">
        <f t="shared" si="20"/>
        <v>7596.2</v>
      </c>
    </row>
    <row r="157" spans="1:10" s="87" customFormat="1" x14ac:dyDescent="0.25">
      <c r="A157" s="86" t="s">
        <v>735</v>
      </c>
      <c r="B157" s="120" t="s">
        <v>28</v>
      </c>
      <c r="C157" s="84" t="s">
        <v>29</v>
      </c>
      <c r="D157" s="85" t="s">
        <v>13</v>
      </c>
      <c r="E157" s="85">
        <v>14</v>
      </c>
      <c r="F157" s="154">
        <v>4556.2</v>
      </c>
      <c r="G157" s="85">
        <v>1</v>
      </c>
      <c r="H157" s="167">
        <f t="shared" si="25"/>
        <v>0</v>
      </c>
      <c r="I157" s="163">
        <f t="shared" si="19"/>
        <v>4556.2</v>
      </c>
      <c r="J157" s="163">
        <f t="shared" si="20"/>
        <v>4556.2</v>
      </c>
    </row>
    <row r="158" spans="1:10" s="87" customFormat="1" x14ac:dyDescent="0.25">
      <c r="A158" s="86" t="s">
        <v>736</v>
      </c>
      <c r="B158" s="120" t="s">
        <v>30</v>
      </c>
      <c r="C158" s="84" t="s">
        <v>31</v>
      </c>
      <c r="D158" s="85" t="s">
        <v>13</v>
      </c>
      <c r="E158" s="85">
        <v>14</v>
      </c>
      <c r="F158" s="154">
        <v>0</v>
      </c>
      <c r="G158" s="85">
        <v>6</v>
      </c>
      <c r="H158" s="167">
        <f t="shared" si="25"/>
        <v>0</v>
      </c>
      <c r="I158" s="163">
        <f t="shared" si="19"/>
        <v>0</v>
      </c>
      <c r="J158" s="163">
        <f t="shared" si="20"/>
        <v>0</v>
      </c>
    </row>
    <row r="159" spans="1:10" s="87" customFormat="1" x14ac:dyDescent="0.25">
      <c r="A159" s="86" t="s">
        <v>737</v>
      </c>
      <c r="B159" s="120" t="s">
        <v>32</v>
      </c>
      <c r="C159" s="84" t="s">
        <v>29</v>
      </c>
      <c r="D159" s="85" t="s">
        <v>13</v>
      </c>
      <c r="E159" s="85">
        <v>14</v>
      </c>
      <c r="F159" s="154">
        <v>4556.2</v>
      </c>
      <c r="G159" s="85">
        <v>1</v>
      </c>
      <c r="H159" s="167">
        <f t="shared" si="25"/>
        <v>0</v>
      </c>
      <c r="I159" s="163">
        <f t="shared" si="19"/>
        <v>4556.2</v>
      </c>
      <c r="J159" s="163">
        <f t="shared" si="20"/>
        <v>4556.2</v>
      </c>
    </row>
    <row r="160" spans="1:10" s="87" customFormat="1" x14ac:dyDescent="0.25">
      <c r="A160" s="86">
        <v>10.4</v>
      </c>
      <c r="B160" s="120" t="s">
        <v>535</v>
      </c>
      <c r="C160" s="84" t="s">
        <v>536</v>
      </c>
      <c r="D160" s="85" t="s">
        <v>13</v>
      </c>
      <c r="E160" s="85">
        <v>14</v>
      </c>
      <c r="F160" s="154">
        <v>13530</v>
      </c>
      <c r="G160" s="85">
        <v>1</v>
      </c>
      <c r="H160" s="167">
        <f t="shared" si="25"/>
        <v>0</v>
      </c>
      <c r="I160" s="163">
        <f t="shared" si="19"/>
        <v>13530</v>
      </c>
      <c r="J160" s="163">
        <f t="shared" si="20"/>
        <v>13530</v>
      </c>
    </row>
    <row r="161" spans="1:14" s="87" customFormat="1" x14ac:dyDescent="0.25">
      <c r="A161" s="86" t="s">
        <v>738</v>
      </c>
      <c r="B161" s="120" t="s">
        <v>538</v>
      </c>
      <c r="C161" s="84" t="s">
        <v>539</v>
      </c>
      <c r="D161" s="85">
        <v>36</v>
      </c>
      <c r="E161" s="85" t="s">
        <v>17</v>
      </c>
      <c r="F161" s="154">
        <v>0</v>
      </c>
      <c r="G161" s="85">
        <v>1</v>
      </c>
      <c r="H161" s="175">
        <f>$H$3</f>
        <v>0</v>
      </c>
      <c r="I161" s="163">
        <f t="shared" si="19"/>
        <v>0</v>
      </c>
      <c r="J161" s="163">
        <f t="shared" si="20"/>
        <v>0</v>
      </c>
    </row>
    <row r="162" spans="1:14" s="87" customFormat="1" x14ac:dyDescent="0.25">
      <c r="A162" s="86" t="s">
        <v>739</v>
      </c>
      <c r="B162" s="120" t="s">
        <v>541</v>
      </c>
      <c r="C162" s="84" t="s">
        <v>542</v>
      </c>
      <c r="D162" s="85" t="s">
        <v>13</v>
      </c>
      <c r="E162" s="85">
        <v>14</v>
      </c>
      <c r="F162" s="154">
        <v>0</v>
      </c>
      <c r="G162" s="85">
        <v>10</v>
      </c>
      <c r="H162" s="167">
        <f t="shared" ref="H162:H165" si="26">$H$2</f>
        <v>0</v>
      </c>
      <c r="I162" s="163">
        <f t="shared" si="19"/>
        <v>0</v>
      </c>
      <c r="J162" s="163">
        <f t="shared" si="20"/>
        <v>0</v>
      </c>
    </row>
    <row r="163" spans="1:14" s="87" customFormat="1" x14ac:dyDescent="0.25">
      <c r="A163" s="86" t="s">
        <v>740</v>
      </c>
      <c r="B163" s="120" t="s">
        <v>226</v>
      </c>
      <c r="C163" s="84" t="s">
        <v>227</v>
      </c>
      <c r="D163" s="85" t="s">
        <v>13</v>
      </c>
      <c r="E163" s="85">
        <v>14</v>
      </c>
      <c r="F163" s="154">
        <v>0</v>
      </c>
      <c r="G163" s="85">
        <v>10</v>
      </c>
      <c r="H163" s="167">
        <f t="shared" si="26"/>
        <v>0</v>
      </c>
      <c r="I163" s="163">
        <f t="shared" si="19"/>
        <v>0</v>
      </c>
      <c r="J163" s="163">
        <f t="shared" si="20"/>
        <v>0</v>
      </c>
    </row>
    <row r="164" spans="1:14" s="87" customFormat="1" x14ac:dyDescent="0.25">
      <c r="A164" s="86" t="s">
        <v>741</v>
      </c>
      <c r="B164" s="120" t="s">
        <v>33</v>
      </c>
      <c r="C164" s="84" t="s">
        <v>34</v>
      </c>
      <c r="D164" s="85" t="s">
        <v>13</v>
      </c>
      <c r="E164" s="85">
        <v>14</v>
      </c>
      <c r="F164" s="154">
        <v>0</v>
      </c>
      <c r="G164" s="85">
        <v>10</v>
      </c>
      <c r="H164" s="167">
        <f t="shared" si="26"/>
        <v>0</v>
      </c>
      <c r="I164" s="163">
        <f t="shared" si="19"/>
        <v>0</v>
      </c>
      <c r="J164" s="163">
        <f t="shared" si="20"/>
        <v>0</v>
      </c>
    </row>
    <row r="165" spans="1:14" s="87" customFormat="1" x14ac:dyDescent="0.25">
      <c r="A165" s="86" t="s">
        <v>742</v>
      </c>
      <c r="B165" s="120" t="s">
        <v>546</v>
      </c>
      <c r="C165" s="84" t="s">
        <v>547</v>
      </c>
      <c r="D165" s="85" t="s">
        <v>13</v>
      </c>
      <c r="E165" s="85">
        <v>14</v>
      </c>
      <c r="F165" s="154">
        <v>0</v>
      </c>
      <c r="G165" s="85">
        <v>10</v>
      </c>
      <c r="H165" s="167">
        <f t="shared" si="26"/>
        <v>0</v>
      </c>
      <c r="I165" s="163">
        <f t="shared" si="19"/>
        <v>0</v>
      </c>
      <c r="J165" s="163">
        <f t="shared" si="20"/>
        <v>0</v>
      </c>
    </row>
    <row r="166" spans="1:14" s="87" customFormat="1" x14ac:dyDescent="0.25">
      <c r="A166" s="86" t="s">
        <v>743</v>
      </c>
      <c r="B166" s="120" t="s">
        <v>549</v>
      </c>
      <c r="C166" s="84" t="s">
        <v>550</v>
      </c>
      <c r="D166" s="85">
        <v>36</v>
      </c>
      <c r="E166" s="85" t="s">
        <v>17</v>
      </c>
      <c r="F166" s="154">
        <v>198</v>
      </c>
      <c r="G166" s="85">
        <v>10</v>
      </c>
      <c r="H166" s="175">
        <f>$H$3</f>
        <v>0</v>
      </c>
      <c r="I166" s="163">
        <f t="shared" si="19"/>
        <v>198</v>
      </c>
      <c r="J166" s="163">
        <f t="shared" si="20"/>
        <v>1980</v>
      </c>
    </row>
    <row r="167" spans="1:14" customFormat="1" x14ac:dyDescent="0.25"/>
    <row r="168" spans="1:14" ht="15.75" thickBot="1" x14ac:dyDescent="0.3">
      <c r="A168" s="224"/>
      <c r="B168" s="313" t="s">
        <v>823</v>
      </c>
      <c r="C168" s="313"/>
      <c r="D168" s="224"/>
      <c r="E168" s="224"/>
      <c r="F168" s="224"/>
      <c r="G168" s="224"/>
      <c r="H168" s="225"/>
      <c r="I168" s="225"/>
      <c r="J168" s="225"/>
      <c r="K168" s="224"/>
      <c r="L168" s="224"/>
      <c r="M168" s="224"/>
      <c r="N168" s="224"/>
    </row>
    <row r="169" spans="1:14" s="87" customFormat="1" ht="15.75" thickTop="1" x14ac:dyDescent="0.25">
      <c r="A169" s="97">
        <v>8</v>
      </c>
      <c r="B169" s="136" t="s">
        <v>11</v>
      </c>
      <c r="C169" s="98" t="s">
        <v>12</v>
      </c>
      <c r="D169" s="99" t="s">
        <v>13</v>
      </c>
      <c r="E169" s="99" t="s">
        <v>17</v>
      </c>
      <c r="F169" s="152">
        <v>0</v>
      </c>
      <c r="G169" s="99">
        <v>1</v>
      </c>
      <c r="H169" s="167">
        <f t="shared" ref="H169:H170" si="27">$H$2</f>
        <v>0</v>
      </c>
      <c r="I169" s="163">
        <f t="shared" ref="I169:I219" si="28">ROUND(F169-(F169*H169),2)</f>
        <v>0</v>
      </c>
      <c r="J169" s="163">
        <f t="shared" ref="J169:J219" si="29">ROUND((I169*G169),2)</f>
        <v>0</v>
      </c>
    </row>
    <row r="170" spans="1:14" s="87" customFormat="1" x14ac:dyDescent="0.25">
      <c r="A170" s="97">
        <v>8.1</v>
      </c>
      <c r="B170" s="118" t="s">
        <v>320</v>
      </c>
      <c r="C170" s="98" t="s">
        <v>321</v>
      </c>
      <c r="D170" s="99" t="s">
        <v>13</v>
      </c>
      <c r="E170" s="99">
        <v>21</v>
      </c>
      <c r="F170" s="152">
        <v>0</v>
      </c>
      <c r="G170" s="99">
        <v>1</v>
      </c>
      <c r="H170" s="167">
        <f t="shared" si="27"/>
        <v>0</v>
      </c>
      <c r="I170" s="163">
        <f t="shared" si="28"/>
        <v>0</v>
      </c>
      <c r="J170" s="163">
        <f t="shared" si="29"/>
        <v>0</v>
      </c>
    </row>
    <row r="171" spans="1:14" s="87" customFormat="1" x14ac:dyDescent="0.25">
      <c r="A171" s="97" t="s">
        <v>551</v>
      </c>
      <c r="B171" s="118" t="s">
        <v>228</v>
      </c>
      <c r="C171" s="98" t="s">
        <v>229</v>
      </c>
      <c r="D171" s="99">
        <v>36</v>
      </c>
      <c r="E171" s="99" t="s">
        <v>17</v>
      </c>
      <c r="F171" s="152">
        <v>0</v>
      </c>
      <c r="G171" s="99">
        <v>1</v>
      </c>
      <c r="H171" s="175">
        <f>$H$3</f>
        <v>0</v>
      </c>
      <c r="I171" s="163">
        <f t="shared" si="28"/>
        <v>0</v>
      </c>
      <c r="J171" s="163">
        <f t="shared" si="29"/>
        <v>0</v>
      </c>
    </row>
    <row r="172" spans="1:14" s="87" customFormat="1" x14ac:dyDescent="0.25">
      <c r="A172" s="97" t="s">
        <v>604</v>
      </c>
      <c r="B172" s="118" t="s">
        <v>324</v>
      </c>
      <c r="C172" s="98" t="s">
        <v>325</v>
      </c>
      <c r="D172" s="99" t="s">
        <v>13</v>
      </c>
      <c r="E172" s="99">
        <v>14</v>
      </c>
      <c r="F172" s="152">
        <v>0</v>
      </c>
      <c r="G172" s="99">
        <v>1</v>
      </c>
      <c r="H172" s="167">
        <f t="shared" ref="H172:H174" si="30">$H$2</f>
        <v>0</v>
      </c>
      <c r="I172" s="163">
        <f t="shared" si="28"/>
        <v>0</v>
      </c>
      <c r="J172" s="163">
        <f t="shared" si="29"/>
        <v>0</v>
      </c>
    </row>
    <row r="173" spans="1:14" s="87" customFormat="1" x14ac:dyDescent="0.25">
      <c r="A173" s="97" t="s">
        <v>605</v>
      </c>
      <c r="B173" s="118" t="s">
        <v>50</v>
      </c>
      <c r="C173" s="98" t="s">
        <v>51</v>
      </c>
      <c r="D173" s="99" t="s">
        <v>13</v>
      </c>
      <c r="E173" s="99">
        <v>14</v>
      </c>
      <c r="F173" s="152">
        <v>0</v>
      </c>
      <c r="G173" s="99">
        <v>1</v>
      </c>
      <c r="H173" s="167">
        <f t="shared" si="30"/>
        <v>0</v>
      </c>
      <c r="I173" s="163">
        <f t="shared" si="28"/>
        <v>0</v>
      </c>
      <c r="J173" s="163">
        <f t="shared" si="29"/>
        <v>0</v>
      </c>
    </row>
    <row r="174" spans="1:14" s="87" customFormat="1" x14ac:dyDescent="0.25">
      <c r="A174" s="97" t="s">
        <v>606</v>
      </c>
      <c r="B174" s="118" t="s">
        <v>328</v>
      </c>
      <c r="C174" s="98" t="s">
        <v>329</v>
      </c>
      <c r="D174" s="99" t="s">
        <v>13</v>
      </c>
      <c r="E174" s="99">
        <v>21</v>
      </c>
      <c r="F174" s="152">
        <v>266</v>
      </c>
      <c r="G174" s="99">
        <v>10</v>
      </c>
      <c r="H174" s="167">
        <f t="shared" si="30"/>
        <v>0</v>
      </c>
      <c r="I174" s="163">
        <f t="shared" si="28"/>
        <v>266</v>
      </c>
      <c r="J174" s="163">
        <f t="shared" si="29"/>
        <v>2660</v>
      </c>
    </row>
    <row r="175" spans="1:14" s="87" customFormat="1" x14ac:dyDescent="0.25">
      <c r="A175" s="97" t="s">
        <v>607</v>
      </c>
      <c r="B175" s="118" t="s">
        <v>43</v>
      </c>
      <c r="C175" s="98" t="s">
        <v>44</v>
      </c>
      <c r="D175" s="99">
        <v>36</v>
      </c>
      <c r="E175" s="99" t="s">
        <v>17</v>
      </c>
      <c r="F175" s="152">
        <v>159</v>
      </c>
      <c r="G175" s="99">
        <v>10</v>
      </c>
      <c r="H175" s="175">
        <f>$H$3</f>
        <v>0</v>
      </c>
      <c r="I175" s="163">
        <f t="shared" si="28"/>
        <v>159</v>
      </c>
      <c r="J175" s="163">
        <f t="shared" si="29"/>
        <v>1590</v>
      </c>
    </row>
    <row r="176" spans="1:14" s="87" customFormat="1" x14ac:dyDescent="0.25">
      <c r="A176" s="97" t="s">
        <v>608</v>
      </c>
      <c r="B176" s="118" t="s">
        <v>332</v>
      </c>
      <c r="C176" s="98" t="s">
        <v>333</v>
      </c>
      <c r="D176" s="99" t="s">
        <v>13</v>
      </c>
      <c r="E176" s="99">
        <v>21</v>
      </c>
      <c r="F176" s="152">
        <v>0</v>
      </c>
      <c r="G176" s="99">
        <v>10</v>
      </c>
      <c r="H176" s="167">
        <f t="shared" ref="H176:H184" si="31">$H$2</f>
        <v>0</v>
      </c>
      <c r="I176" s="163">
        <f t="shared" si="28"/>
        <v>0</v>
      </c>
      <c r="J176" s="163">
        <f t="shared" si="29"/>
        <v>0</v>
      </c>
    </row>
    <row r="177" spans="1:10" s="87" customFormat="1" x14ac:dyDescent="0.25">
      <c r="A177" s="97" t="s">
        <v>609</v>
      </c>
      <c r="B177" s="118" t="s">
        <v>335</v>
      </c>
      <c r="C177" s="98" t="s">
        <v>336</v>
      </c>
      <c r="D177" s="99" t="s">
        <v>13</v>
      </c>
      <c r="E177" s="99">
        <v>21</v>
      </c>
      <c r="F177" s="152">
        <v>0</v>
      </c>
      <c r="G177" s="99">
        <v>1</v>
      </c>
      <c r="H177" s="167">
        <f t="shared" si="31"/>
        <v>0</v>
      </c>
      <c r="I177" s="163">
        <f t="shared" si="28"/>
        <v>0</v>
      </c>
      <c r="J177" s="163">
        <f t="shared" si="29"/>
        <v>0</v>
      </c>
    </row>
    <row r="178" spans="1:10" s="87" customFormat="1" x14ac:dyDescent="0.25">
      <c r="A178" s="97" t="s">
        <v>610</v>
      </c>
      <c r="B178" s="118" t="s">
        <v>48</v>
      </c>
      <c r="C178" s="98" t="s">
        <v>49</v>
      </c>
      <c r="D178" s="99" t="s">
        <v>13</v>
      </c>
      <c r="E178" s="99">
        <v>21</v>
      </c>
      <c r="F178" s="152">
        <v>0</v>
      </c>
      <c r="G178" s="99">
        <v>10</v>
      </c>
      <c r="H178" s="167">
        <f t="shared" si="31"/>
        <v>0</v>
      </c>
      <c r="I178" s="163">
        <f t="shared" si="28"/>
        <v>0</v>
      </c>
      <c r="J178" s="163">
        <f t="shared" si="29"/>
        <v>0</v>
      </c>
    </row>
    <row r="179" spans="1:10" s="87" customFormat="1" x14ac:dyDescent="0.25">
      <c r="A179" s="97" t="s">
        <v>611</v>
      </c>
      <c r="B179" s="118" t="s">
        <v>46</v>
      </c>
      <c r="C179" s="98" t="s">
        <v>47</v>
      </c>
      <c r="D179" s="99" t="s">
        <v>13</v>
      </c>
      <c r="E179" s="99">
        <v>14</v>
      </c>
      <c r="F179" s="152">
        <v>0</v>
      </c>
      <c r="G179" s="99">
        <v>10</v>
      </c>
      <c r="H179" s="167">
        <f t="shared" si="31"/>
        <v>0</v>
      </c>
      <c r="I179" s="163">
        <f t="shared" si="28"/>
        <v>0</v>
      </c>
      <c r="J179" s="163">
        <f t="shared" si="29"/>
        <v>0</v>
      </c>
    </row>
    <row r="180" spans="1:10" s="87" customFormat="1" x14ac:dyDescent="0.25">
      <c r="A180" s="97" t="s">
        <v>612</v>
      </c>
      <c r="B180" s="118" t="s">
        <v>45</v>
      </c>
      <c r="C180" s="98" t="s">
        <v>230</v>
      </c>
      <c r="D180" s="99" t="s">
        <v>13</v>
      </c>
      <c r="E180" s="99">
        <v>14</v>
      </c>
      <c r="F180" s="152">
        <v>0</v>
      </c>
      <c r="G180" s="99">
        <v>10</v>
      </c>
      <c r="H180" s="167">
        <f t="shared" si="31"/>
        <v>0</v>
      </c>
      <c r="I180" s="163">
        <f t="shared" si="28"/>
        <v>0</v>
      </c>
      <c r="J180" s="163">
        <f t="shared" si="29"/>
        <v>0</v>
      </c>
    </row>
    <row r="181" spans="1:10" s="87" customFormat="1" x14ac:dyDescent="0.25">
      <c r="A181" s="97" t="s">
        <v>613</v>
      </c>
      <c r="B181" s="118" t="s">
        <v>231</v>
      </c>
      <c r="C181" s="98" t="s">
        <v>232</v>
      </c>
      <c r="D181" s="99" t="s">
        <v>13</v>
      </c>
      <c r="E181" s="99">
        <v>14</v>
      </c>
      <c r="F181" s="152">
        <v>0</v>
      </c>
      <c r="G181" s="99">
        <v>10</v>
      </c>
      <c r="H181" s="167">
        <f t="shared" si="31"/>
        <v>0</v>
      </c>
      <c r="I181" s="163">
        <f t="shared" si="28"/>
        <v>0</v>
      </c>
      <c r="J181" s="163">
        <f t="shared" si="29"/>
        <v>0</v>
      </c>
    </row>
    <row r="182" spans="1:10" s="87" customFormat="1" x14ac:dyDescent="0.25">
      <c r="A182" s="97" t="s">
        <v>614</v>
      </c>
      <c r="B182" s="118" t="s">
        <v>233</v>
      </c>
      <c r="C182" s="98" t="s">
        <v>234</v>
      </c>
      <c r="D182" s="99" t="s">
        <v>13</v>
      </c>
      <c r="E182" s="99">
        <v>21</v>
      </c>
      <c r="F182" s="152">
        <v>0</v>
      </c>
      <c r="G182" s="99">
        <v>10</v>
      </c>
      <c r="H182" s="167">
        <f t="shared" si="31"/>
        <v>0</v>
      </c>
      <c r="I182" s="163">
        <f t="shared" si="28"/>
        <v>0</v>
      </c>
      <c r="J182" s="163">
        <f t="shared" si="29"/>
        <v>0</v>
      </c>
    </row>
    <row r="183" spans="1:10" s="87" customFormat="1" x14ac:dyDescent="0.25">
      <c r="A183" s="97" t="s">
        <v>615</v>
      </c>
      <c r="B183" s="118" t="s">
        <v>235</v>
      </c>
      <c r="C183" s="98" t="s">
        <v>236</v>
      </c>
      <c r="D183" s="99" t="s">
        <v>13</v>
      </c>
      <c r="E183" s="99">
        <v>21</v>
      </c>
      <c r="F183" s="152">
        <v>0</v>
      </c>
      <c r="G183" s="99">
        <v>1</v>
      </c>
      <c r="H183" s="167">
        <f t="shared" si="31"/>
        <v>0</v>
      </c>
      <c r="I183" s="163">
        <f t="shared" si="28"/>
        <v>0</v>
      </c>
      <c r="J183" s="163">
        <f t="shared" si="29"/>
        <v>0</v>
      </c>
    </row>
    <row r="184" spans="1:10" s="87" customFormat="1" x14ac:dyDescent="0.25">
      <c r="A184" s="97">
        <v>8.1999999999999993</v>
      </c>
      <c r="B184" s="118" t="s">
        <v>219</v>
      </c>
      <c r="C184" s="98" t="s">
        <v>220</v>
      </c>
      <c r="D184" s="99" t="s">
        <v>13</v>
      </c>
      <c r="E184" s="99">
        <v>14</v>
      </c>
      <c r="F184" s="152">
        <v>0</v>
      </c>
      <c r="G184" s="99">
        <v>1</v>
      </c>
      <c r="H184" s="167">
        <f t="shared" si="31"/>
        <v>0</v>
      </c>
      <c r="I184" s="163">
        <f t="shared" si="28"/>
        <v>0</v>
      </c>
      <c r="J184" s="163">
        <f t="shared" si="29"/>
        <v>0</v>
      </c>
    </row>
    <row r="185" spans="1:10" s="87" customFormat="1" ht="24" customHeight="1" x14ac:dyDescent="0.25">
      <c r="A185" s="97" t="s">
        <v>616</v>
      </c>
      <c r="B185" s="118" t="s">
        <v>221</v>
      </c>
      <c r="C185" s="98" t="s">
        <v>222</v>
      </c>
      <c r="D185" s="99">
        <v>36</v>
      </c>
      <c r="E185" s="99" t="s">
        <v>17</v>
      </c>
      <c r="F185" s="152">
        <v>0</v>
      </c>
      <c r="G185" s="99">
        <v>1</v>
      </c>
      <c r="H185" s="175">
        <f>$H$3</f>
        <v>0</v>
      </c>
      <c r="I185" s="163">
        <f t="shared" si="28"/>
        <v>0</v>
      </c>
      <c r="J185" s="163">
        <f t="shared" si="29"/>
        <v>0</v>
      </c>
    </row>
    <row r="186" spans="1:10" s="87" customFormat="1" x14ac:dyDescent="0.25">
      <c r="A186" s="97" t="s">
        <v>617</v>
      </c>
      <c r="B186" s="118" t="s">
        <v>345</v>
      </c>
      <c r="C186" s="98" t="s">
        <v>346</v>
      </c>
      <c r="D186" s="99" t="s">
        <v>13</v>
      </c>
      <c r="E186" s="99">
        <v>21</v>
      </c>
      <c r="F186" s="152">
        <v>200</v>
      </c>
      <c r="G186" s="99">
        <v>1</v>
      </c>
      <c r="H186" s="167">
        <f>$H$2</f>
        <v>0</v>
      </c>
      <c r="I186" s="163">
        <f t="shared" si="28"/>
        <v>200</v>
      </c>
      <c r="J186" s="163">
        <f t="shared" si="29"/>
        <v>200</v>
      </c>
    </row>
    <row r="187" spans="1:10" s="87" customFormat="1" ht="24" customHeight="1" x14ac:dyDescent="0.25">
      <c r="A187" s="97" t="s">
        <v>618</v>
      </c>
      <c r="B187" s="118" t="s">
        <v>348</v>
      </c>
      <c r="C187" s="98" t="s">
        <v>349</v>
      </c>
      <c r="D187" s="99">
        <v>36</v>
      </c>
      <c r="E187" s="99" t="s">
        <v>17</v>
      </c>
      <c r="F187" s="152">
        <v>114</v>
      </c>
      <c r="G187" s="99">
        <v>1</v>
      </c>
      <c r="H187" s="175">
        <f>$H$3</f>
        <v>0</v>
      </c>
      <c r="I187" s="163">
        <f t="shared" si="28"/>
        <v>114</v>
      </c>
      <c r="J187" s="163">
        <f t="shared" si="29"/>
        <v>114</v>
      </c>
    </row>
    <row r="188" spans="1:10" s="87" customFormat="1" x14ac:dyDescent="0.25">
      <c r="A188" s="97" t="s">
        <v>619</v>
      </c>
      <c r="B188" s="118" t="s">
        <v>37</v>
      </c>
      <c r="C188" s="98" t="s">
        <v>38</v>
      </c>
      <c r="D188" s="99" t="s">
        <v>13</v>
      </c>
      <c r="E188" s="99">
        <v>14</v>
      </c>
      <c r="F188" s="152">
        <v>0</v>
      </c>
      <c r="G188" s="99">
        <v>1</v>
      </c>
      <c r="H188" s="167">
        <f t="shared" ref="H188:H193" si="32">$H$2</f>
        <v>0</v>
      </c>
      <c r="I188" s="163">
        <f t="shared" si="28"/>
        <v>0</v>
      </c>
      <c r="J188" s="163">
        <f t="shared" si="29"/>
        <v>0</v>
      </c>
    </row>
    <row r="189" spans="1:10" s="87" customFormat="1" x14ac:dyDescent="0.25">
      <c r="A189" s="97" t="s">
        <v>620</v>
      </c>
      <c r="B189" s="118" t="s">
        <v>41</v>
      </c>
      <c r="C189" s="98" t="s">
        <v>42</v>
      </c>
      <c r="D189" s="99" t="s">
        <v>13</v>
      </c>
      <c r="E189" s="99">
        <v>21</v>
      </c>
      <c r="F189" s="152">
        <v>0</v>
      </c>
      <c r="G189" s="99">
        <v>1</v>
      </c>
      <c r="H189" s="167">
        <f t="shared" si="32"/>
        <v>0</v>
      </c>
      <c r="I189" s="163">
        <f t="shared" si="28"/>
        <v>0</v>
      </c>
      <c r="J189" s="163">
        <f t="shared" si="29"/>
        <v>0</v>
      </c>
    </row>
    <row r="190" spans="1:10" s="87" customFormat="1" x14ac:dyDescent="0.25">
      <c r="A190" s="97" t="s">
        <v>621</v>
      </c>
      <c r="B190" s="118" t="s">
        <v>35</v>
      </c>
      <c r="C190" s="98" t="s">
        <v>36</v>
      </c>
      <c r="D190" s="99" t="s">
        <v>13</v>
      </c>
      <c r="E190" s="99">
        <v>14</v>
      </c>
      <c r="F190" s="152">
        <v>0</v>
      </c>
      <c r="G190" s="99">
        <v>1</v>
      </c>
      <c r="H190" s="167">
        <f t="shared" si="32"/>
        <v>0</v>
      </c>
      <c r="I190" s="163">
        <f t="shared" si="28"/>
        <v>0</v>
      </c>
      <c r="J190" s="163">
        <f t="shared" si="29"/>
        <v>0</v>
      </c>
    </row>
    <row r="191" spans="1:10" s="87" customFormat="1" x14ac:dyDescent="0.25">
      <c r="A191" s="97" t="s">
        <v>622</v>
      </c>
      <c r="B191" s="118" t="s">
        <v>39</v>
      </c>
      <c r="C191" s="98" t="s">
        <v>40</v>
      </c>
      <c r="D191" s="99" t="s">
        <v>13</v>
      </c>
      <c r="E191" s="99">
        <v>14</v>
      </c>
      <c r="F191" s="152">
        <v>0</v>
      </c>
      <c r="G191" s="99">
        <v>1</v>
      </c>
      <c r="H191" s="167">
        <f t="shared" si="32"/>
        <v>0</v>
      </c>
      <c r="I191" s="163">
        <f t="shared" si="28"/>
        <v>0</v>
      </c>
      <c r="J191" s="163">
        <f t="shared" si="29"/>
        <v>0</v>
      </c>
    </row>
    <row r="192" spans="1:10" s="87" customFormat="1" x14ac:dyDescent="0.25">
      <c r="A192" s="97" t="s">
        <v>623</v>
      </c>
      <c r="B192" s="118" t="s">
        <v>223</v>
      </c>
      <c r="C192" s="98" t="s">
        <v>224</v>
      </c>
      <c r="D192" s="99" t="s">
        <v>13</v>
      </c>
      <c r="E192" s="99">
        <v>14</v>
      </c>
      <c r="F192" s="152">
        <v>0</v>
      </c>
      <c r="G192" s="99">
        <v>1</v>
      </c>
      <c r="H192" s="167">
        <f t="shared" si="32"/>
        <v>0</v>
      </c>
      <c r="I192" s="163">
        <f t="shared" si="28"/>
        <v>0</v>
      </c>
      <c r="J192" s="163">
        <f t="shared" si="29"/>
        <v>0</v>
      </c>
    </row>
    <row r="193" spans="1:10" s="87" customFormat="1" x14ac:dyDescent="0.25">
      <c r="A193" s="97" t="s">
        <v>624</v>
      </c>
      <c r="B193" s="118" t="s">
        <v>356</v>
      </c>
      <c r="C193" s="98" t="s">
        <v>357</v>
      </c>
      <c r="D193" s="99" t="s">
        <v>13</v>
      </c>
      <c r="E193" s="99">
        <v>21</v>
      </c>
      <c r="F193" s="152">
        <v>0</v>
      </c>
      <c r="G193" s="99">
        <v>1</v>
      </c>
      <c r="H193" s="167">
        <f t="shared" si="32"/>
        <v>0</v>
      </c>
      <c r="I193" s="163">
        <f t="shared" si="28"/>
        <v>0</v>
      </c>
      <c r="J193" s="163">
        <f t="shared" si="29"/>
        <v>0</v>
      </c>
    </row>
    <row r="194" spans="1:10" s="87" customFormat="1" ht="24" customHeight="1" x14ac:dyDescent="0.25">
      <c r="A194" s="97" t="s">
        <v>625</v>
      </c>
      <c r="B194" s="118" t="s">
        <v>359</v>
      </c>
      <c r="C194" s="98" t="s">
        <v>360</v>
      </c>
      <c r="D194" s="99">
        <v>36</v>
      </c>
      <c r="E194" s="99" t="s">
        <v>17</v>
      </c>
      <c r="F194" s="152">
        <v>4500</v>
      </c>
      <c r="G194" s="99">
        <v>1</v>
      </c>
      <c r="H194" s="175">
        <f>$H$3</f>
        <v>0</v>
      </c>
      <c r="I194" s="163">
        <f t="shared" si="28"/>
        <v>4500</v>
      </c>
      <c r="J194" s="163">
        <f t="shared" si="29"/>
        <v>4500</v>
      </c>
    </row>
    <row r="195" spans="1:10" s="87" customFormat="1" x14ac:dyDescent="0.25">
      <c r="A195" s="97" t="s">
        <v>626</v>
      </c>
      <c r="B195" s="118" t="s">
        <v>362</v>
      </c>
      <c r="C195" s="98" t="s">
        <v>363</v>
      </c>
      <c r="D195" s="99" t="s">
        <v>13</v>
      </c>
      <c r="E195" s="99">
        <v>14</v>
      </c>
      <c r="F195" s="152">
        <v>0</v>
      </c>
      <c r="G195" s="99">
        <v>1</v>
      </c>
      <c r="H195" s="167">
        <f t="shared" ref="H195:H196" si="33">$H$2</f>
        <v>0</v>
      </c>
      <c r="I195" s="163">
        <f t="shared" si="28"/>
        <v>0</v>
      </c>
      <c r="J195" s="163">
        <f t="shared" si="29"/>
        <v>0</v>
      </c>
    </row>
    <row r="196" spans="1:10" s="87" customFormat="1" x14ac:dyDescent="0.25">
      <c r="A196" s="97">
        <v>8.3000000000000007</v>
      </c>
      <c r="B196" s="118" t="s">
        <v>14</v>
      </c>
      <c r="C196" s="98" t="s">
        <v>15</v>
      </c>
      <c r="D196" s="99" t="s">
        <v>13</v>
      </c>
      <c r="E196" s="99">
        <v>14</v>
      </c>
      <c r="F196" s="152">
        <v>7596.2</v>
      </c>
      <c r="G196" s="99">
        <v>1</v>
      </c>
      <c r="H196" s="167">
        <f t="shared" si="33"/>
        <v>0</v>
      </c>
      <c r="I196" s="163">
        <f t="shared" si="28"/>
        <v>7596.2</v>
      </c>
      <c r="J196" s="163">
        <f t="shared" si="29"/>
        <v>7596.2</v>
      </c>
    </row>
    <row r="197" spans="1:10" s="87" customFormat="1" x14ac:dyDescent="0.25">
      <c r="A197" s="97" t="s">
        <v>627</v>
      </c>
      <c r="B197" s="118" t="s">
        <v>16</v>
      </c>
      <c r="C197" s="98" t="s">
        <v>225</v>
      </c>
      <c r="D197" s="99">
        <v>36</v>
      </c>
      <c r="E197" s="99" t="s">
        <v>17</v>
      </c>
      <c r="F197" s="152">
        <v>15750</v>
      </c>
      <c r="G197" s="99">
        <v>1</v>
      </c>
      <c r="H197" s="175">
        <f>$H$3</f>
        <v>0</v>
      </c>
      <c r="I197" s="163">
        <f t="shared" si="28"/>
        <v>15750</v>
      </c>
      <c r="J197" s="163">
        <f t="shared" si="29"/>
        <v>15750</v>
      </c>
    </row>
    <row r="198" spans="1:10" s="87" customFormat="1" x14ac:dyDescent="0.25">
      <c r="A198" s="97" t="s">
        <v>628</v>
      </c>
      <c r="B198" s="118" t="s">
        <v>520</v>
      </c>
      <c r="C198" s="98" t="s">
        <v>521</v>
      </c>
      <c r="D198" s="99" t="s">
        <v>13</v>
      </c>
      <c r="E198" s="99">
        <v>14</v>
      </c>
      <c r="F198" s="152">
        <v>0</v>
      </c>
      <c r="G198" s="99">
        <v>1</v>
      </c>
      <c r="H198" s="167">
        <f t="shared" ref="H198:H213" si="34">$H$2</f>
        <v>0</v>
      </c>
      <c r="I198" s="163">
        <f t="shared" si="28"/>
        <v>0</v>
      </c>
      <c r="J198" s="163">
        <f t="shared" si="29"/>
        <v>0</v>
      </c>
    </row>
    <row r="199" spans="1:10" s="87" customFormat="1" x14ac:dyDescent="0.25">
      <c r="A199" s="97" t="s">
        <v>629</v>
      </c>
      <c r="B199" s="118" t="s">
        <v>18</v>
      </c>
      <c r="C199" s="98" t="s">
        <v>19</v>
      </c>
      <c r="D199" s="99" t="s">
        <v>13</v>
      </c>
      <c r="E199" s="99">
        <v>14</v>
      </c>
      <c r="F199" s="152">
        <v>0</v>
      </c>
      <c r="G199" s="99">
        <v>3</v>
      </c>
      <c r="H199" s="167">
        <f t="shared" si="34"/>
        <v>0</v>
      </c>
      <c r="I199" s="163">
        <f t="shared" si="28"/>
        <v>0</v>
      </c>
      <c r="J199" s="163">
        <f t="shared" si="29"/>
        <v>0</v>
      </c>
    </row>
    <row r="200" spans="1:10" s="87" customFormat="1" x14ac:dyDescent="0.25">
      <c r="A200" s="97" t="s">
        <v>630</v>
      </c>
      <c r="B200" s="118" t="s">
        <v>20</v>
      </c>
      <c r="C200" s="98" t="s">
        <v>21</v>
      </c>
      <c r="D200" s="99" t="s">
        <v>13</v>
      </c>
      <c r="E200" s="99">
        <v>14</v>
      </c>
      <c r="F200" s="152">
        <v>7596.2</v>
      </c>
      <c r="G200" s="99">
        <v>1</v>
      </c>
      <c r="H200" s="167">
        <f t="shared" si="34"/>
        <v>0</v>
      </c>
      <c r="I200" s="163">
        <f t="shared" si="28"/>
        <v>7596.2</v>
      </c>
      <c r="J200" s="163">
        <f t="shared" si="29"/>
        <v>7596.2</v>
      </c>
    </row>
    <row r="201" spans="1:10" s="87" customFormat="1" x14ac:dyDescent="0.25">
      <c r="A201" s="97" t="s">
        <v>631</v>
      </c>
      <c r="B201" s="118" t="s">
        <v>275</v>
      </c>
      <c r="C201" s="98" t="s">
        <v>276</v>
      </c>
      <c r="D201" s="99" t="s">
        <v>13</v>
      </c>
      <c r="E201" s="99">
        <v>14</v>
      </c>
      <c r="F201" s="152">
        <v>0</v>
      </c>
      <c r="G201" s="99">
        <v>1</v>
      </c>
      <c r="H201" s="167">
        <f t="shared" si="34"/>
        <v>0</v>
      </c>
      <c r="I201" s="163">
        <f t="shared" si="28"/>
        <v>0</v>
      </c>
      <c r="J201" s="163">
        <f t="shared" si="29"/>
        <v>0</v>
      </c>
    </row>
    <row r="202" spans="1:10" s="87" customFormat="1" x14ac:dyDescent="0.25">
      <c r="A202" s="97" t="s">
        <v>632</v>
      </c>
      <c r="B202" s="118" t="s">
        <v>373</v>
      </c>
      <c r="C202" s="98" t="s">
        <v>374</v>
      </c>
      <c r="D202" s="99" t="s">
        <v>13</v>
      </c>
      <c r="E202" s="99">
        <v>14</v>
      </c>
      <c r="F202" s="152">
        <v>0</v>
      </c>
      <c r="G202" s="99">
        <v>1</v>
      </c>
      <c r="H202" s="167">
        <f t="shared" si="34"/>
        <v>0</v>
      </c>
      <c r="I202" s="163">
        <f t="shared" si="28"/>
        <v>0</v>
      </c>
      <c r="J202" s="163">
        <f t="shared" si="29"/>
        <v>0</v>
      </c>
    </row>
    <row r="203" spans="1:10" s="87" customFormat="1" x14ac:dyDescent="0.25">
      <c r="A203" s="97" t="s">
        <v>633</v>
      </c>
      <c r="B203" s="118" t="s">
        <v>22</v>
      </c>
      <c r="C203" s="98" t="s">
        <v>23</v>
      </c>
      <c r="D203" s="99" t="s">
        <v>13</v>
      </c>
      <c r="E203" s="99">
        <v>14</v>
      </c>
      <c r="F203" s="152">
        <v>15196.2</v>
      </c>
      <c r="G203" s="99">
        <v>1</v>
      </c>
      <c r="H203" s="167">
        <f t="shared" si="34"/>
        <v>0</v>
      </c>
      <c r="I203" s="163">
        <f t="shared" si="28"/>
        <v>15196.2</v>
      </c>
      <c r="J203" s="163">
        <f t="shared" si="29"/>
        <v>15196.2</v>
      </c>
    </row>
    <row r="204" spans="1:10" s="87" customFormat="1" x14ac:dyDescent="0.25">
      <c r="A204" s="97" t="s">
        <v>634</v>
      </c>
      <c r="B204" s="118" t="s">
        <v>24</v>
      </c>
      <c r="C204" s="98" t="s">
        <v>25</v>
      </c>
      <c r="D204" s="99" t="s">
        <v>13</v>
      </c>
      <c r="E204" s="99">
        <v>14</v>
      </c>
      <c r="F204" s="152">
        <v>15196.2</v>
      </c>
      <c r="G204" s="99">
        <v>1</v>
      </c>
      <c r="H204" s="167">
        <f t="shared" si="34"/>
        <v>0</v>
      </c>
      <c r="I204" s="163">
        <f t="shared" si="28"/>
        <v>15196.2</v>
      </c>
      <c r="J204" s="163">
        <f t="shared" si="29"/>
        <v>15196.2</v>
      </c>
    </row>
    <row r="205" spans="1:10" s="87" customFormat="1" x14ac:dyDescent="0.25">
      <c r="A205" s="97" t="s">
        <v>635</v>
      </c>
      <c r="B205" s="118" t="s">
        <v>26</v>
      </c>
      <c r="C205" s="98" t="s">
        <v>27</v>
      </c>
      <c r="D205" s="99" t="s">
        <v>13</v>
      </c>
      <c r="E205" s="99">
        <v>14</v>
      </c>
      <c r="F205" s="152">
        <v>7596.2</v>
      </c>
      <c r="G205" s="99">
        <v>1</v>
      </c>
      <c r="H205" s="167">
        <f t="shared" si="34"/>
        <v>0</v>
      </c>
      <c r="I205" s="163">
        <f t="shared" si="28"/>
        <v>7596.2</v>
      </c>
      <c r="J205" s="163">
        <f t="shared" si="29"/>
        <v>7596.2</v>
      </c>
    </row>
    <row r="206" spans="1:10" s="87" customFormat="1" x14ac:dyDescent="0.25">
      <c r="A206" s="97" t="s">
        <v>636</v>
      </c>
      <c r="B206" s="118" t="s">
        <v>26</v>
      </c>
      <c r="C206" s="98" t="s">
        <v>27</v>
      </c>
      <c r="D206" s="99" t="s">
        <v>13</v>
      </c>
      <c r="E206" s="99">
        <v>14</v>
      </c>
      <c r="F206" s="152">
        <v>7596.2</v>
      </c>
      <c r="G206" s="99">
        <v>1</v>
      </c>
      <c r="H206" s="167">
        <f t="shared" si="34"/>
        <v>0</v>
      </c>
      <c r="I206" s="163">
        <f t="shared" si="28"/>
        <v>7596.2</v>
      </c>
      <c r="J206" s="163">
        <f t="shared" si="29"/>
        <v>7596.2</v>
      </c>
    </row>
    <row r="207" spans="1:10" s="87" customFormat="1" x14ac:dyDescent="0.25">
      <c r="A207" s="97" t="s">
        <v>637</v>
      </c>
      <c r="B207" s="118" t="s">
        <v>26</v>
      </c>
      <c r="C207" s="98" t="s">
        <v>27</v>
      </c>
      <c r="D207" s="99" t="s">
        <v>13</v>
      </c>
      <c r="E207" s="99">
        <v>14</v>
      </c>
      <c r="F207" s="152">
        <v>7596.2</v>
      </c>
      <c r="G207" s="99">
        <v>1</v>
      </c>
      <c r="H207" s="167">
        <f t="shared" si="34"/>
        <v>0</v>
      </c>
      <c r="I207" s="163">
        <f t="shared" si="28"/>
        <v>7596.2</v>
      </c>
      <c r="J207" s="163">
        <f t="shared" si="29"/>
        <v>7596.2</v>
      </c>
    </row>
    <row r="208" spans="1:10" s="87" customFormat="1" x14ac:dyDescent="0.25">
      <c r="A208" s="97" t="s">
        <v>638</v>
      </c>
      <c r="B208" s="118" t="s">
        <v>26</v>
      </c>
      <c r="C208" s="98" t="s">
        <v>27</v>
      </c>
      <c r="D208" s="99" t="s">
        <v>13</v>
      </c>
      <c r="E208" s="99">
        <v>14</v>
      </c>
      <c r="F208" s="152">
        <v>7596.2</v>
      </c>
      <c r="G208" s="99">
        <v>1</v>
      </c>
      <c r="H208" s="167">
        <f t="shared" si="34"/>
        <v>0</v>
      </c>
      <c r="I208" s="163">
        <f t="shared" si="28"/>
        <v>7596.2</v>
      </c>
      <c r="J208" s="163">
        <f t="shared" si="29"/>
        <v>7596.2</v>
      </c>
    </row>
    <row r="209" spans="1:14" s="87" customFormat="1" x14ac:dyDescent="0.25">
      <c r="A209" s="97" t="s">
        <v>639</v>
      </c>
      <c r="B209" s="118" t="s">
        <v>26</v>
      </c>
      <c r="C209" s="98" t="s">
        <v>27</v>
      </c>
      <c r="D209" s="99" t="s">
        <v>13</v>
      </c>
      <c r="E209" s="99">
        <v>14</v>
      </c>
      <c r="F209" s="152">
        <v>7596.2</v>
      </c>
      <c r="G209" s="99">
        <v>1</v>
      </c>
      <c r="H209" s="167">
        <f t="shared" si="34"/>
        <v>0</v>
      </c>
      <c r="I209" s="163">
        <f t="shared" si="28"/>
        <v>7596.2</v>
      </c>
      <c r="J209" s="163">
        <f t="shared" si="29"/>
        <v>7596.2</v>
      </c>
    </row>
    <row r="210" spans="1:14" s="87" customFormat="1" x14ac:dyDescent="0.25">
      <c r="A210" s="97" t="s">
        <v>640</v>
      </c>
      <c r="B210" s="118" t="s">
        <v>28</v>
      </c>
      <c r="C210" s="98" t="s">
        <v>29</v>
      </c>
      <c r="D210" s="99" t="s">
        <v>13</v>
      </c>
      <c r="E210" s="99">
        <v>14</v>
      </c>
      <c r="F210" s="152">
        <v>4556.2</v>
      </c>
      <c r="G210" s="99">
        <v>1</v>
      </c>
      <c r="H210" s="167">
        <f t="shared" si="34"/>
        <v>0</v>
      </c>
      <c r="I210" s="163">
        <f t="shared" si="28"/>
        <v>4556.2</v>
      </c>
      <c r="J210" s="163">
        <f t="shared" si="29"/>
        <v>4556.2</v>
      </c>
    </row>
    <row r="211" spans="1:14" s="87" customFormat="1" x14ac:dyDescent="0.25">
      <c r="A211" s="97" t="s">
        <v>641</v>
      </c>
      <c r="B211" s="118" t="s">
        <v>30</v>
      </c>
      <c r="C211" s="98" t="s">
        <v>31</v>
      </c>
      <c r="D211" s="99" t="s">
        <v>13</v>
      </c>
      <c r="E211" s="99">
        <v>14</v>
      </c>
      <c r="F211" s="152">
        <v>0</v>
      </c>
      <c r="G211" s="99">
        <v>6</v>
      </c>
      <c r="H211" s="167">
        <f t="shared" si="34"/>
        <v>0</v>
      </c>
      <c r="I211" s="163">
        <f t="shared" si="28"/>
        <v>0</v>
      </c>
      <c r="J211" s="163">
        <f t="shared" si="29"/>
        <v>0</v>
      </c>
    </row>
    <row r="212" spans="1:14" s="87" customFormat="1" x14ac:dyDescent="0.25">
      <c r="A212" s="97" t="s">
        <v>642</v>
      </c>
      <c r="B212" s="118" t="s">
        <v>32</v>
      </c>
      <c r="C212" s="98" t="s">
        <v>29</v>
      </c>
      <c r="D212" s="99" t="s">
        <v>13</v>
      </c>
      <c r="E212" s="99">
        <v>14</v>
      </c>
      <c r="F212" s="152">
        <v>4556.2</v>
      </c>
      <c r="G212" s="99">
        <v>1</v>
      </c>
      <c r="H212" s="167">
        <f t="shared" si="34"/>
        <v>0</v>
      </c>
      <c r="I212" s="163">
        <f t="shared" si="28"/>
        <v>4556.2</v>
      </c>
      <c r="J212" s="163">
        <f t="shared" si="29"/>
        <v>4556.2</v>
      </c>
    </row>
    <row r="213" spans="1:14" s="87" customFormat="1" x14ac:dyDescent="0.25">
      <c r="A213" s="97">
        <v>8.4</v>
      </c>
      <c r="B213" s="118" t="s">
        <v>535</v>
      </c>
      <c r="C213" s="98" t="s">
        <v>536</v>
      </c>
      <c r="D213" s="99" t="s">
        <v>13</v>
      </c>
      <c r="E213" s="99">
        <v>35</v>
      </c>
      <c r="F213" s="152">
        <v>13530</v>
      </c>
      <c r="G213" s="99">
        <v>1</v>
      </c>
      <c r="H213" s="167">
        <f t="shared" si="34"/>
        <v>0</v>
      </c>
      <c r="I213" s="163">
        <f t="shared" si="28"/>
        <v>13530</v>
      </c>
      <c r="J213" s="163">
        <f t="shared" si="29"/>
        <v>13530</v>
      </c>
    </row>
    <row r="214" spans="1:14" s="87" customFormat="1" x14ac:dyDescent="0.25">
      <c r="A214" s="97" t="s">
        <v>643</v>
      </c>
      <c r="B214" s="118" t="s">
        <v>538</v>
      </c>
      <c r="C214" s="98" t="s">
        <v>539</v>
      </c>
      <c r="D214" s="99">
        <v>36</v>
      </c>
      <c r="E214" s="99" t="s">
        <v>17</v>
      </c>
      <c r="F214" s="152">
        <v>0</v>
      </c>
      <c r="G214" s="99">
        <v>1</v>
      </c>
      <c r="H214" s="175">
        <f>$H$3</f>
        <v>0</v>
      </c>
      <c r="I214" s="163">
        <f t="shared" si="28"/>
        <v>0</v>
      </c>
      <c r="J214" s="163">
        <f t="shared" si="29"/>
        <v>0</v>
      </c>
    </row>
    <row r="215" spans="1:14" s="87" customFormat="1" x14ac:dyDescent="0.25">
      <c r="A215" s="97" t="s">
        <v>644</v>
      </c>
      <c r="B215" s="118" t="s">
        <v>541</v>
      </c>
      <c r="C215" s="98" t="s">
        <v>542</v>
      </c>
      <c r="D215" s="99" t="s">
        <v>13</v>
      </c>
      <c r="E215" s="99">
        <v>14</v>
      </c>
      <c r="F215" s="152">
        <v>0</v>
      </c>
      <c r="G215" s="99">
        <v>10</v>
      </c>
      <c r="H215" s="167">
        <f t="shared" ref="H215:H218" si="35">$H$2</f>
        <v>0</v>
      </c>
      <c r="I215" s="163">
        <f t="shared" si="28"/>
        <v>0</v>
      </c>
      <c r="J215" s="163">
        <f t="shared" si="29"/>
        <v>0</v>
      </c>
    </row>
    <row r="216" spans="1:14" s="87" customFormat="1" x14ac:dyDescent="0.25">
      <c r="A216" s="97" t="s">
        <v>645</v>
      </c>
      <c r="B216" s="118" t="s">
        <v>226</v>
      </c>
      <c r="C216" s="98" t="s">
        <v>227</v>
      </c>
      <c r="D216" s="99" t="s">
        <v>13</v>
      </c>
      <c r="E216" s="99">
        <v>14</v>
      </c>
      <c r="F216" s="152">
        <v>0</v>
      </c>
      <c r="G216" s="99">
        <v>10</v>
      </c>
      <c r="H216" s="167">
        <f t="shared" si="35"/>
        <v>0</v>
      </c>
      <c r="I216" s="163">
        <f t="shared" si="28"/>
        <v>0</v>
      </c>
      <c r="J216" s="163">
        <f t="shared" si="29"/>
        <v>0</v>
      </c>
    </row>
    <row r="217" spans="1:14" s="87" customFormat="1" x14ac:dyDescent="0.25">
      <c r="A217" s="97" t="s">
        <v>646</v>
      </c>
      <c r="B217" s="118" t="s">
        <v>33</v>
      </c>
      <c r="C217" s="98" t="s">
        <v>34</v>
      </c>
      <c r="D217" s="99" t="s">
        <v>13</v>
      </c>
      <c r="E217" s="99">
        <v>14</v>
      </c>
      <c r="F217" s="152">
        <v>0</v>
      </c>
      <c r="G217" s="99">
        <v>10</v>
      </c>
      <c r="H217" s="167">
        <f t="shared" si="35"/>
        <v>0</v>
      </c>
      <c r="I217" s="163">
        <f t="shared" si="28"/>
        <v>0</v>
      </c>
      <c r="J217" s="163">
        <f t="shared" si="29"/>
        <v>0</v>
      </c>
    </row>
    <row r="218" spans="1:14" s="87" customFormat="1" x14ac:dyDescent="0.25">
      <c r="A218" s="97" t="s">
        <v>647</v>
      </c>
      <c r="B218" s="118" t="s">
        <v>546</v>
      </c>
      <c r="C218" s="98" t="s">
        <v>547</v>
      </c>
      <c r="D218" s="99" t="s">
        <v>13</v>
      </c>
      <c r="E218" s="99">
        <v>14</v>
      </c>
      <c r="F218" s="152">
        <v>0</v>
      </c>
      <c r="G218" s="99">
        <v>10</v>
      </c>
      <c r="H218" s="167">
        <f t="shared" si="35"/>
        <v>0</v>
      </c>
      <c r="I218" s="163">
        <f t="shared" si="28"/>
        <v>0</v>
      </c>
      <c r="J218" s="163">
        <f t="shared" si="29"/>
        <v>0</v>
      </c>
    </row>
    <row r="219" spans="1:14" s="87" customFormat="1" x14ac:dyDescent="0.25">
      <c r="A219" s="97" t="s">
        <v>648</v>
      </c>
      <c r="B219" s="118" t="s">
        <v>549</v>
      </c>
      <c r="C219" s="98" t="s">
        <v>550</v>
      </c>
      <c r="D219" s="99">
        <v>36</v>
      </c>
      <c r="E219" s="99" t="s">
        <v>17</v>
      </c>
      <c r="F219" s="152">
        <v>198</v>
      </c>
      <c r="G219" s="99">
        <v>10</v>
      </c>
      <c r="H219" s="175">
        <f>$H$3</f>
        <v>0</v>
      </c>
      <c r="I219" s="163">
        <f t="shared" si="28"/>
        <v>198</v>
      </c>
      <c r="J219" s="163">
        <f t="shared" si="29"/>
        <v>1980</v>
      </c>
    </row>
    <row r="220" spans="1:14" x14ac:dyDescent="0.25">
      <c r="A220" s="71"/>
      <c r="B220" s="71"/>
      <c r="D220" s="71"/>
      <c r="E220" s="71"/>
      <c r="F220" s="71"/>
      <c r="G220" s="71"/>
      <c r="H220" s="71"/>
      <c r="I220" s="71"/>
      <c r="J220" s="71"/>
    </row>
    <row r="221" spans="1:14" ht="15.75" thickBot="1" x14ac:dyDescent="0.3">
      <c r="A221" s="224"/>
      <c r="B221" s="313" t="s">
        <v>824</v>
      </c>
      <c r="C221" s="313"/>
      <c r="D221" s="224"/>
      <c r="E221" s="224"/>
      <c r="F221" s="224"/>
      <c r="G221" s="224"/>
      <c r="H221" s="225"/>
      <c r="I221" s="225"/>
      <c r="J221" s="225"/>
      <c r="K221" s="224"/>
      <c r="L221" s="224"/>
      <c r="M221" s="224"/>
      <c r="N221" s="224"/>
    </row>
    <row r="222" spans="1:14" s="87" customFormat="1" ht="15.75" thickTop="1" x14ac:dyDescent="0.25">
      <c r="A222" s="88">
        <v>4</v>
      </c>
      <c r="B222" s="133" t="s">
        <v>318</v>
      </c>
      <c r="C222" s="89" t="s">
        <v>319</v>
      </c>
      <c r="D222" s="90" t="s">
        <v>13</v>
      </c>
      <c r="E222" s="90" t="s">
        <v>17</v>
      </c>
      <c r="F222" s="149">
        <v>0</v>
      </c>
      <c r="G222" s="90">
        <v>1</v>
      </c>
      <c r="H222" s="167">
        <f t="shared" ref="H222:H223" si="36">$H$2</f>
        <v>0</v>
      </c>
      <c r="I222" s="163">
        <f t="shared" ref="I222:I270" si="37">ROUND(F222-(F222*H222),2)</f>
        <v>0</v>
      </c>
      <c r="J222" s="163">
        <f t="shared" ref="J222:J270" si="38">ROUND((I222*G222),2)</f>
        <v>0</v>
      </c>
    </row>
    <row r="223" spans="1:14" s="87" customFormat="1" x14ac:dyDescent="0.25">
      <c r="A223" s="88">
        <v>4.0999999999999996</v>
      </c>
      <c r="B223" s="115" t="s">
        <v>320</v>
      </c>
      <c r="C223" s="89" t="s">
        <v>321</v>
      </c>
      <c r="D223" s="90" t="s">
        <v>13</v>
      </c>
      <c r="E223" s="90">
        <v>21</v>
      </c>
      <c r="F223" s="149">
        <v>0</v>
      </c>
      <c r="G223" s="90">
        <v>1</v>
      </c>
      <c r="H223" s="167">
        <f t="shared" si="36"/>
        <v>0</v>
      </c>
      <c r="I223" s="163">
        <f t="shared" si="37"/>
        <v>0</v>
      </c>
      <c r="J223" s="163">
        <f t="shared" si="38"/>
        <v>0</v>
      </c>
    </row>
    <row r="224" spans="1:14" s="87" customFormat="1" x14ac:dyDescent="0.25">
      <c r="A224" s="88" t="s">
        <v>322</v>
      </c>
      <c r="B224" s="115" t="s">
        <v>228</v>
      </c>
      <c r="C224" s="89" t="s">
        <v>229</v>
      </c>
      <c r="D224" s="90">
        <v>36</v>
      </c>
      <c r="E224" s="90" t="s">
        <v>17</v>
      </c>
      <c r="F224" s="149">
        <v>0</v>
      </c>
      <c r="G224" s="90">
        <v>1</v>
      </c>
      <c r="H224" s="175">
        <f>$H$3</f>
        <v>0</v>
      </c>
      <c r="I224" s="163">
        <f t="shared" si="37"/>
        <v>0</v>
      </c>
      <c r="J224" s="163">
        <f t="shared" si="38"/>
        <v>0</v>
      </c>
    </row>
    <row r="225" spans="1:10" s="87" customFormat="1" x14ac:dyDescent="0.25">
      <c r="A225" s="88" t="s">
        <v>323</v>
      </c>
      <c r="B225" s="115" t="s">
        <v>324</v>
      </c>
      <c r="C225" s="89" t="s">
        <v>325</v>
      </c>
      <c r="D225" s="90" t="s">
        <v>13</v>
      </c>
      <c r="E225" s="90">
        <v>14</v>
      </c>
      <c r="F225" s="149">
        <v>0</v>
      </c>
      <c r="G225" s="90">
        <v>1</v>
      </c>
      <c r="H225" s="167">
        <f t="shared" ref="H225:H227" si="39">$H$2</f>
        <v>0</v>
      </c>
      <c r="I225" s="163">
        <f t="shared" si="37"/>
        <v>0</v>
      </c>
      <c r="J225" s="163">
        <f t="shared" si="38"/>
        <v>0</v>
      </c>
    </row>
    <row r="226" spans="1:10" s="87" customFormat="1" x14ac:dyDescent="0.25">
      <c r="A226" s="88" t="s">
        <v>326</v>
      </c>
      <c r="B226" s="115" t="s">
        <v>50</v>
      </c>
      <c r="C226" s="89" t="s">
        <v>51</v>
      </c>
      <c r="D226" s="90" t="s">
        <v>13</v>
      </c>
      <c r="E226" s="90">
        <v>14</v>
      </c>
      <c r="F226" s="149">
        <v>0</v>
      </c>
      <c r="G226" s="90">
        <v>1</v>
      </c>
      <c r="H226" s="167">
        <f t="shared" si="39"/>
        <v>0</v>
      </c>
      <c r="I226" s="163">
        <f t="shared" si="37"/>
        <v>0</v>
      </c>
      <c r="J226" s="163">
        <f t="shared" si="38"/>
        <v>0</v>
      </c>
    </row>
    <row r="227" spans="1:10" s="87" customFormat="1" x14ac:dyDescent="0.25">
      <c r="A227" s="88" t="s">
        <v>327</v>
      </c>
      <c r="B227" s="115" t="s">
        <v>328</v>
      </c>
      <c r="C227" s="89" t="s">
        <v>329</v>
      </c>
      <c r="D227" s="90" t="s">
        <v>13</v>
      </c>
      <c r="E227" s="90">
        <v>21</v>
      </c>
      <c r="F227" s="149">
        <v>255.5</v>
      </c>
      <c r="G227" s="90">
        <v>10</v>
      </c>
      <c r="H227" s="167">
        <f t="shared" si="39"/>
        <v>0</v>
      </c>
      <c r="I227" s="163">
        <f t="shared" si="37"/>
        <v>255.5</v>
      </c>
      <c r="J227" s="163">
        <f t="shared" si="38"/>
        <v>2555</v>
      </c>
    </row>
    <row r="228" spans="1:10" s="87" customFormat="1" x14ac:dyDescent="0.25">
      <c r="A228" s="88" t="s">
        <v>330</v>
      </c>
      <c r="B228" s="115" t="s">
        <v>43</v>
      </c>
      <c r="C228" s="89" t="s">
        <v>44</v>
      </c>
      <c r="D228" s="90">
        <v>36</v>
      </c>
      <c r="E228" s="90" t="s">
        <v>17</v>
      </c>
      <c r="F228" s="149">
        <v>159</v>
      </c>
      <c r="G228" s="90">
        <v>10</v>
      </c>
      <c r="H228" s="175">
        <f>$H$3</f>
        <v>0</v>
      </c>
      <c r="I228" s="163">
        <f t="shared" si="37"/>
        <v>159</v>
      </c>
      <c r="J228" s="163">
        <f t="shared" si="38"/>
        <v>1590</v>
      </c>
    </row>
    <row r="229" spans="1:10" s="87" customFormat="1" x14ac:dyDescent="0.25">
      <c r="A229" s="88" t="s">
        <v>331</v>
      </c>
      <c r="B229" s="115" t="s">
        <v>332</v>
      </c>
      <c r="C229" s="89" t="s">
        <v>333</v>
      </c>
      <c r="D229" s="90" t="s">
        <v>13</v>
      </c>
      <c r="E229" s="90">
        <v>21</v>
      </c>
      <c r="F229" s="149">
        <v>0</v>
      </c>
      <c r="G229" s="90">
        <v>10</v>
      </c>
      <c r="H229" s="167">
        <f t="shared" ref="H229:H237" si="40">$H$2</f>
        <v>0</v>
      </c>
      <c r="I229" s="163">
        <f t="shared" si="37"/>
        <v>0</v>
      </c>
      <c r="J229" s="163">
        <f t="shared" si="38"/>
        <v>0</v>
      </c>
    </row>
    <row r="230" spans="1:10" s="87" customFormat="1" x14ac:dyDescent="0.25">
      <c r="A230" s="88" t="s">
        <v>334</v>
      </c>
      <c r="B230" s="115" t="s">
        <v>335</v>
      </c>
      <c r="C230" s="89" t="s">
        <v>336</v>
      </c>
      <c r="D230" s="90" t="s">
        <v>13</v>
      </c>
      <c r="E230" s="90">
        <v>21</v>
      </c>
      <c r="F230" s="149">
        <v>0</v>
      </c>
      <c r="G230" s="90">
        <v>1</v>
      </c>
      <c r="H230" s="167">
        <f t="shared" si="40"/>
        <v>0</v>
      </c>
      <c r="I230" s="163">
        <f t="shared" si="37"/>
        <v>0</v>
      </c>
      <c r="J230" s="163">
        <f t="shared" si="38"/>
        <v>0</v>
      </c>
    </row>
    <row r="231" spans="1:10" s="87" customFormat="1" x14ac:dyDescent="0.25">
      <c r="A231" s="88" t="s">
        <v>337</v>
      </c>
      <c r="B231" s="115" t="s">
        <v>48</v>
      </c>
      <c r="C231" s="89" t="s">
        <v>49</v>
      </c>
      <c r="D231" s="90" t="s">
        <v>13</v>
      </c>
      <c r="E231" s="90">
        <v>21</v>
      </c>
      <c r="F231" s="149">
        <v>0</v>
      </c>
      <c r="G231" s="90">
        <v>10</v>
      </c>
      <c r="H231" s="167">
        <f t="shared" si="40"/>
        <v>0</v>
      </c>
      <c r="I231" s="163">
        <f t="shared" si="37"/>
        <v>0</v>
      </c>
      <c r="J231" s="163">
        <f t="shared" si="38"/>
        <v>0</v>
      </c>
    </row>
    <row r="232" spans="1:10" s="87" customFormat="1" x14ac:dyDescent="0.25">
      <c r="A232" s="88" t="s">
        <v>338</v>
      </c>
      <c r="B232" s="115" t="s">
        <v>46</v>
      </c>
      <c r="C232" s="89" t="s">
        <v>47</v>
      </c>
      <c r="D232" s="90" t="s">
        <v>13</v>
      </c>
      <c r="E232" s="90">
        <v>14</v>
      </c>
      <c r="F232" s="149">
        <v>0</v>
      </c>
      <c r="G232" s="90">
        <v>10</v>
      </c>
      <c r="H232" s="167">
        <f t="shared" si="40"/>
        <v>0</v>
      </c>
      <c r="I232" s="163">
        <f t="shared" si="37"/>
        <v>0</v>
      </c>
      <c r="J232" s="163">
        <f t="shared" si="38"/>
        <v>0</v>
      </c>
    </row>
    <row r="233" spans="1:10" s="87" customFormat="1" x14ac:dyDescent="0.25">
      <c r="A233" s="88" t="s">
        <v>339</v>
      </c>
      <c r="B233" s="115" t="s">
        <v>45</v>
      </c>
      <c r="C233" s="89" t="s">
        <v>230</v>
      </c>
      <c r="D233" s="90" t="s">
        <v>13</v>
      </c>
      <c r="E233" s="90">
        <v>14</v>
      </c>
      <c r="F233" s="149">
        <v>0</v>
      </c>
      <c r="G233" s="90">
        <v>10</v>
      </c>
      <c r="H233" s="167">
        <f t="shared" si="40"/>
        <v>0</v>
      </c>
      <c r="I233" s="163">
        <f t="shared" si="37"/>
        <v>0</v>
      </c>
      <c r="J233" s="163">
        <f t="shared" si="38"/>
        <v>0</v>
      </c>
    </row>
    <row r="234" spans="1:10" s="87" customFormat="1" x14ac:dyDescent="0.25">
      <c r="A234" s="88" t="s">
        <v>340</v>
      </c>
      <c r="B234" s="115" t="s">
        <v>231</v>
      </c>
      <c r="C234" s="89" t="s">
        <v>232</v>
      </c>
      <c r="D234" s="90" t="s">
        <v>13</v>
      </c>
      <c r="E234" s="90">
        <v>14</v>
      </c>
      <c r="F234" s="149">
        <v>0</v>
      </c>
      <c r="G234" s="90">
        <v>10</v>
      </c>
      <c r="H234" s="167">
        <f t="shared" si="40"/>
        <v>0</v>
      </c>
      <c r="I234" s="163">
        <f t="shared" si="37"/>
        <v>0</v>
      </c>
      <c r="J234" s="163">
        <f t="shared" si="38"/>
        <v>0</v>
      </c>
    </row>
    <row r="235" spans="1:10" s="87" customFormat="1" x14ac:dyDescent="0.25">
      <c r="A235" s="88" t="s">
        <v>341</v>
      </c>
      <c r="B235" s="115" t="s">
        <v>233</v>
      </c>
      <c r="C235" s="89" t="s">
        <v>234</v>
      </c>
      <c r="D235" s="90" t="s">
        <v>13</v>
      </c>
      <c r="E235" s="90">
        <v>21</v>
      </c>
      <c r="F235" s="149">
        <v>0</v>
      </c>
      <c r="G235" s="90">
        <v>10</v>
      </c>
      <c r="H235" s="167">
        <f t="shared" si="40"/>
        <v>0</v>
      </c>
      <c r="I235" s="163">
        <f t="shared" si="37"/>
        <v>0</v>
      </c>
      <c r="J235" s="163">
        <f t="shared" si="38"/>
        <v>0</v>
      </c>
    </row>
    <row r="236" spans="1:10" s="87" customFormat="1" x14ac:dyDescent="0.25">
      <c r="A236" s="88" t="s">
        <v>342</v>
      </c>
      <c r="B236" s="115" t="s">
        <v>235</v>
      </c>
      <c r="C236" s="89" t="s">
        <v>236</v>
      </c>
      <c r="D236" s="90" t="s">
        <v>13</v>
      </c>
      <c r="E236" s="90">
        <v>21</v>
      </c>
      <c r="F236" s="149">
        <v>0</v>
      </c>
      <c r="G236" s="90">
        <v>1</v>
      </c>
      <c r="H236" s="167">
        <f t="shared" si="40"/>
        <v>0</v>
      </c>
      <c r="I236" s="163">
        <f t="shared" si="37"/>
        <v>0</v>
      </c>
      <c r="J236" s="163">
        <f t="shared" si="38"/>
        <v>0</v>
      </c>
    </row>
    <row r="237" spans="1:10" s="87" customFormat="1" x14ac:dyDescent="0.25">
      <c r="A237" s="88">
        <v>4.2</v>
      </c>
      <c r="B237" s="115" t="s">
        <v>219</v>
      </c>
      <c r="C237" s="89" t="s">
        <v>220</v>
      </c>
      <c r="D237" s="90" t="s">
        <v>13</v>
      </c>
      <c r="E237" s="90">
        <v>14</v>
      </c>
      <c r="F237" s="149">
        <v>0</v>
      </c>
      <c r="G237" s="90">
        <v>1</v>
      </c>
      <c r="H237" s="167">
        <f t="shared" si="40"/>
        <v>0</v>
      </c>
      <c r="I237" s="163">
        <f t="shared" si="37"/>
        <v>0</v>
      </c>
      <c r="J237" s="163">
        <f t="shared" si="38"/>
        <v>0</v>
      </c>
    </row>
    <row r="238" spans="1:10" s="87" customFormat="1" ht="24" customHeight="1" x14ac:dyDescent="0.25">
      <c r="A238" s="88" t="s">
        <v>343</v>
      </c>
      <c r="B238" s="115" t="s">
        <v>221</v>
      </c>
      <c r="C238" s="89" t="s">
        <v>222</v>
      </c>
      <c r="D238" s="90">
        <v>36</v>
      </c>
      <c r="E238" s="90" t="s">
        <v>17</v>
      </c>
      <c r="F238" s="149">
        <v>0</v>
      </c>
      <c r="G238" s="90">
        <v>1</v>
      </c>
      <c r="H238" s="175">
        <f>$H$3</f>
        <v>0</v>
      </c>
      <c r="I238" s="163">
        <f t="shared" si="37"/>
        <v>0</v>
      </c>
      <c r="J238" s="163">
        <f t="shared" si="38"/>
        <v>0</v>
      </c>
    </row>
    <row r="239" spans="1:10" s="87" customFormat="1" x14ac:dyDescent="0.25">
      <c r="A239" s="88" t="s">
        <v>344</v>
      </c>
      <c r="B239" s="115" t="s">
        <v>345</v>
      </c>
      <c r="C239" s="89" t="s">
        <v>346</v>
      </c>
      <c r="D239" s="90" t="s">
        <v>13</v>
      </c>
      <c r="E239" s="90">
        <v>21</v>
      </c>
      <c r="F239" s="149">
        <v>200</v>
      </c>
      <c r="G239" s="90">
        <v>1</v>
      </c>
      <c r="H239" s="167">
        <f>$H$2</f>
        <v>0</v>
      </c>
      <c r="I239" s="163">
        <f t="shared" si="37"/>
        <v>200</v>
      </c>
      <c r="J239" s="163">
        <f t="shared" si="38"/>
        <v>200</v>
      </c>
    </row>
    <row r="240" spans="1:10" s="87" customFormat="1" ht="24" customHeight="1" x14ac:dyDescent="0.25">
      <c r="A240" s="88" t="s">
        <v>347</v>
      </c>
      <c r="B240" s="115" t="s">
        <v>348</v>
      </c>
      <c r="C240" s="89" t="s">
        <v>349</v>
      </c>
      <c r="D240" s="90">
        <v>36</v>
      </c>
      <c r="E240" s="90" t="s">
        <v>17</v>
      </c>
      <c r="F240" s="149">
        <v>114</v>
      </c>
      <c r="G240" s="90">
        <v>1</v>
      </c>
      <c r="H240" s="175">
        <f>$H$3</f>
        <v>0</v>
      </c>
      <c r="I240" s="163">
        <f t="shared" si="37"/>
        <v>114</v>
      </c>
      <c r="J240" s="163">
        <f t="shared" si="38"/>
        <v>114</v>
      </c>
    </row>
    <row r="241" spans="1:10" s="87" customFormat="1" x14ac:dyDescent="0.25">
      <c r="A241" s="88" t="s">
        <v>350</v>
      </c>
      <c r="B241" s="115" t="s">
        <v>37</v>
      </c>
      <c r="C241" s="89" t="s">
        <v>38</v>
      </c>
      <c r="D241" s="90" t="s">
        <v>13</v>
      </c>
      <c r="E241" s="90">
        <v>14</v>
      </c>
      <c r="F241" s="149">
        <v>0</v>
      </c>
      <c r="G241" s="90">
        <v>1</v>
      </c>
      <c r="H241" s="167">
        <f t="shared" ref="H241:H246" si="41">$H$2</f>
        <v>0</v>
      </c>
      <c r="I241" s="163">
        <f t="shared" si="37"/>
        <v>0</v>
      </c>
      <c r="J241" s="163">
        <f t="shared" si="38"/>
        <v>0</v>
      </c>
    </row>
    <row r="242" spans="1:10" s="87" customFormat="1" x14ac:dyDescent="0.25">
      <c r="A242" s="88" t="s">
        <v>351</v>
      </c>
      <c r="B242" s="115" t="s">
        <v>41</v>
      </c>
      <c r="C242" s="89" t="s">
        <v>42</v>
      </c>
      <c r="D242" s="90" t="s">
        <v>13</v>
      </c>
      <c r="E242" s="90">
        <v>21</v>
      </c>
      <c r="F242" s="149">
        <v>0</v>
      </c>
      <c r="G242" s="90">
        <v>1</v>
      </c>
      <c r="H242" s="167">
        <f t="shared" si="41"/>
        <v>0</v>
      </c>
      <c r="I242" s="163">
        <f t="shared" si="37"/>
        <v>0</v>
      </c>
      <c r="J242" s="163">
        <f t="shared" si="38"/>
        <v>0</v>
      </c>
    </row>
    <row r="243" spans="1:10" s="87" customFormat="1" x14ac:dyDescent="0.25">
      <c r="A243" s="88" t="s">
        <v>352</v>
      </c>
      <c r="B243" s="115" t="s">
        <v>35</v>
      </c>
      <c r="C243" s="89" t="s">
        <v>36</v>
      </c>
      <c r="D243" s="90" t="s">
        <v>13</v>
      </c>
      <c r="E243" s="90">
        <v>14</v>
      </c>
      <c r="F243" s="149">
        <v>0</v>
      </c>
      <c r="G243" s="90">
        <v>1</v>
      </c>
      <c r="H243" s="167">
        <f t="shared" si="41"/>
        <v>0</v>
      </c>
      <c r="I243" s="163">
        <f t="shared" si="37"/>
        <v>0</v>
      </c>
      <c r="J243" s="163">
        <f t="shared" si="38"/>
        <v>0</v>
      </c>
    </row>
    <row r="244" spans="1:10" s="87" customFormat="1" x14ac:dyDescent="0.25">
      <c r="A244" s="88" t="s">
        <v>353</v>
      </c>
      <c r="B244" s="115" t="s">
        <v>39</v>
      </c>
      <c r="C244" s="89" t="s">
        <v>40</v>
      </c>
      <c r="D244" s="90" t="s">
        <v>13</v>
      </c>
      <c r="E244" s="90">
        <v>14</v>
      </c>
      <c r="F244" s="149">
        <v>0</v>
      </c>
      <c r="G244" s="90">
        <v>1</v>
      </c>
      <c r="H244" s="167">
        <f t="shared" si="41"/>
        <v>0</v>
      </c>
      <c r="I244" s="163">
        <f t="shared" si="37"/>
        <v>0</v>
      </c>
      <c r="J244" s="163">
        <f t="shared" si="38"/>
        <v>0</v>
      </c>
    </row>
    <row r="245" spans="1:10" s="87" customFormat="1" x14ac:dyDescent="0.25">
      <c r="A245" s="88" t="s">
        <v>354</v>
      </c>
      <c r="B245" s="115" t="s">
        <v>223</v>
      </c>
      <c r="C245" s="89" t="s">
        <v>224</v>
      </c>
      <c r="D245" s="90" t="s">
        <v>13</v>
      </c>
      <c r="E245" s="90">
        <v>14</v>
      </c>
      <c r="F245" s="149">
        <v>0</v>
      </c>
      <c r="G245" s="90">
        <v>1</v>
      </c>
      <c r="H245" s="167">
        <f t="shared" si="41"/>
        <v>0</v>
      </c>
      <c r="I245" s="163">
        <f t="shared" si="37"/>
        <v>0</v>
      </c>
      <c r="J245" s="163">
        <f t="shared" si="38"/>
        <v>0</v>
      </c>
    </row>
    <row r="246" spans="1:10" s="87" customFormat="1" x14ac:dyDescent="0.25">
      <c r="A246" s="88" t="s">
        <v>355</v>
      </c>
      <c r="B246" s="115" t="s">
        <v>552</v>
      </c>
      <c r="C246" s="89" t="s">
        <v>553</v>
      </c>
      <c r="D246" s="90" t="s">
        <v>13</v>
      </c>
      <c r="E246" s="90">
        <v>21</v>
      </c>
      <c r="F246" s="149">
        <v>0</v>
      </c>
      <c r="G246" s="90">
        <v>1</v>
      </c>
      <c r="H246" s="167">
        <f t="shared" si="41"/>
        <v>0</v>
      </c>
      <c r="I246" s="163">
        <f t="shared" si="37"/>
        <v>0</v>
      </c>
      <c r="J246" s="163">
        <f t="shared" si="38"/>
        <v>0</v>
      </c>
    </row>
    <row r="247" spans="1:10" s="87" customFormat="1" ht="24" customHeight="1" x14ac:dyDescent="0.25">
      <c r="A247" s="88" t="s">
        <v>358</v>
      </c>
      <c r="B247" s="115" t="s">
        <v>555</v>
      </c>
      <c r="C247" s="89" t="s">
        <v>556</v>
      </c>
      <c r="D247" s="90">
        <v>36</v>
      </c>
      <c r="E247" s="90" t="s">
        <v>17</v>
      </c>
      <c r="F247" s="149">
        <v>3600</v>
      </c>
      <c r="G247" s="90">
        <v>1</v>
      </c>
      <c r="H247" s="175">
        <f>$H$3</f>
        <v>0</v>
      </c>
      <c r="I247" s="163">
        <f t="shared" si="37"/>
        <v>3600</v>
      </c>
      <c r="J247" s="163">
        <f t="shared" si="38"/>
        <v>3600</v>
      </c>
    </row>
    <row r="248" spans="1:10" s="87" customFormat="1" x14ac:dyDescent="0.25">
      <c r="A248" s="88" t="s">
        <v>361</v>
      </c>
      <c r="B248" s="115" t="s">
        <v>557</v>
      </c>
      <c r="C248" s="89" t="s">
        <v>558</v>
      </c>
      <c r="D248" s="90" t="s">
        <v>13</v>
      </c>
      <c r="E248" s="90">
        <v>14</v>
      </c>
      <c r="F248" s="149">
        <v>0</v>
      </c>
      <c r="G248" s="90">
        <v>1</v>
      </c>
      <c r="H248" s="167">
        <f t="shared" ref="H248:H249" si="42">$H$2</f>
        <v>0</v>
      </c>
      <c r="I248" s="163">
        <f t="shared" si="37"/>
        <v>0</v>
      </c>
      <c r="J248" s="163">
        <f t="shared" si="38"/>
        <v>0</v>
      </c>
    </row>
    <row r="249" spans="1:10" s="87" customFormat="1" x14ac:dyDescent="0.25">
      <c r="A249" s="88">
        <v>4.3</v>
      </c>
      <c r="B249" s="115" t="s">
        <v>364</v>
      </c>
      <c r="C249" s="89" t="s">
        <v>365</v>
      </c>
      <c r="D249" s="90" t="s">
        <v>13</v>
      </c>
      <c r="E249" s="90">
        <v>21</v>
      </c>
      <c r="F249" s="149">
        <v>5106.3500000000004</v>
      </c>
      <c r="G249" s="90">
        <v>1</v>
      </c>
      <c r="H249" s="167">
        <f t="shared" si="42"/>
        <v>0</v>
      </c>
      <c r="I249" s="163">
        <f t="shared" si="37"/>
        <v>5106.3500000000004</v>
      </c>
      <c r="J249" s="163">
        <f t="shared" si="38"/>
        <v>5106.3500000000004</v>
      </c>
    </row>
    <row r="250" spans="1:10" s="87" customFormat="1" x14ac:dyDescent="0.25">
      <c r="A250" s="88" t="s">
        <v>366</v>
      </c>
      <c r="B250" s="115" t="s">
        <v>367</v>
      </c>
      <c r="C250" s="89" t="s">
        <v>368</v>
      </c>
      <c r="D250" s="90">
        <v>36</v>
      </c>
      <c r="E250" s="90" t="s">
        <v>17</v>
      </c>
      <c r="F250" s="149">
        <v>8280</v>
      </c>
      <c r="G250" s="90">
        <v>1</v>
      </c>
      <c r="H250" s="175">
        <f>$H$3</f>
        <v>0</v>
      </c>
      <c r="I250" s="163">
        <f t="shared" si="37"/>
        <v>8280</v>
      </c>
      <c r="J250" s="163">
        <f t="shared" si="38"/>
        <v>8280</v>
      </c>
    </row>
    <row r="251" spans="1:10" s="87" customFormat="1" x14ac:dyDescent="0.25">
      <c r="A251" s="88" t="s">
        <v>369</v>
      </c>
      <c r="B251" s="115" t="s">
        <v>520</v>
      </c>
      <c r="C251" s="89" t="s">
        <v>521</v>
      </c>
      <c r="D251" s="90" t="s">
        <v>13</v>
      </c>
      <c r="E251" s="90">
        <v>14</v>
      </c>
      <c r="F251" s="149">
        <v>0</v>
      </c>
      <c r="G251" s="90">
        <v>1</v>
      </c>
      <c r="H251" s="167">
        <f t="shared" ref="H251:H264" si="43">$H$2</f>
        <v>0</v>
      </c>
      <c r="I251" s="163">
        <f t="shared" si="37"/>
        <v>0</v>
      </c>
      <c r="J251" s="163">
        <f t="shared" si="38"/>
        <v>0</v>
      </c>
    </row>
    <row r="252" spans="1:10" s="87" customFormat="1" x14ac:dyDescent="0.25">
      <c r="A252" s="88" t="s">
        <v>370</v>
      </c>
      <c r="B252" s="115" t="s">
        <v>20</v>
      </c>
      <c r="C252" s="89" t="s">
        <v>21</v>
      </c>
      <c r="D252" s="90" t="s">
        <v>13</v>
      </c>
      <c r="E252" s="90">
        <v>14</v>
      </c>
      <c r="F252" s="149">
        <v>7296.35</v>
      </c>
      <c r="G252" s="90">
        <v>1</v>
      </c>
      <c r="H252" s="167">
        <f t="shared" si="43"/>
        <v>0</v>
      </c>
      <c r="I252" s="163">
        <f t="shared" si="37"/>
        <v>7296.35</v>
      </c>
      <c r="J252" s="163">
        <f t="shared" si="38"/>
        <v>7296.35</v>
      </c>
    </row>
    <row r="253" spans="1:10" s="87" customFormat="1" x14ac:dyDescent="0.25">
      <c r="A253" s="88" t="s">
        <v>371</v>
      </c>
      <c r="B253" s="115" t="s">
        <v>275</v>
      </c>
      <c r="C253" s="89" t="s">
        <v>276</v>
      </c>
      <c r="D253" s="90" t="s">
        <v>13</v>
      </c>
      <c r="E253" s="90">
        <v>14</v>
      </c>
      <c r="F253" s="149">
        <v>0</v>
      </c>
      <c r="G253" s="90">
        <v>1</v>
      </c>
      <c r="H253" s="167">
        <f t="shared" si="43"/>
        <v>0</v>
      </c>
      <c r="I253" s="163">
        <f t="shared" si="37"/>
        <v>0</v>
      </c>
      <c r="J253" s="163">
        <f t="shared" si="38"/>
        <v>0</v>
      </c>
    </row>
    <row r="254" spans="1:10" s="87" customFormat="1" x14ac:dyDescent="0.25">
      <c r="A254" s="88" t="s">
        <v>372</v>
      </c>
      <c r="B254" s="115" t="s">
        <v>373</v>
      </c>
      <c r="C254" s="89" t="s">
        <v>374</v>
      </c>
      <c r="D254" s="90" t="s">
        <v>13</v>
      </c>
      <c r="E254" s="90">
        <v>14</v>
      </c>
      <c r="F254" s="149">
        <v>0</v>
      </c>
      <c r="G254" s="90">
        <v>1</v>
      </c>
      <c r="H254" s="167">
        <f t="shared" si="43"/>
        <v>0</v>
      </c>
      <c r="I254" s="163">
        <f t="shared" si="37"/>
        <v>0</v>
      </c>
      <c r="J254" s="163">
        <f t="shared" si="38"/>
        <v>0</v>
      </c>
    </row>
    <row r="255" spans="1:10" s="87" customFormat="1" x14ac:dyDescent="0.25">
      <c r="A255" s="88" t="s">
        <v>375</v>
      </c>
      <c r="B255" s="115" t="s">
        <v>22</v>
      </c>
      <c r="C255" s="89" t="s">
        <v>23</v>
      </c>
      <c r="D255" s="90" t="s">
        <v>13</v>
      </c>
      <c r="E255" s="90">
        <v>14</v>
      </c>
      <c r="F255" s="149">
        <v>14596.35</v>
      </c>
      <c r="G255" s="90">
        <v>1</v>
      </c>
      <c r="H255" s="167">
        <f t="shared" si="43"/>
        <v>0</v>
      </c>
      <c r="I255" s="163">
        <f t="shared" si="37"/>
        <v>14596.35</v>
      </c>
      <c r="J255" s="163">
        <f t="shared" si="38"/>
        <v>14596.35</v>
      </c>
    </row>
    <row r="256" spans="1:10" s="87" customFormat="1" x14ac:dyDescent="0.25">
      <c r="A256" s="88" t="s">
        <v>376</v>
      </c>
      <c r="B256" s="115" t="s">
        <v>24</v>
      </c>
      <c r="C256" s="89" t="s">
        <v>25</v>
      </c>
      <c r="D256" s="90" t="s">
        <v>13</v>
      </c>
      <c r="E256" s="90">
        <v>14</v>
      </c>
      <c r="F256" s="149">
        <v>14596.35</v>
      </c>
      <c r="G256" s="90">
        <v>1</v>
      </c>
      <c r="H256" s="167">
        <f t="shared" si="43"/>
        <v>0</v>
      </c>
      <c r="I256" s="163">
        <f t="shared" si="37"/>
        <v>14596.35</v>
      </c>
      <c r="J256" s="163">
        <f t="shared" si="38"/>
        <v>14596.35</v>
      </c>
    </row>
    <row r="257" spans="1:14" s="87" customFormat="1" x14ac:dyDescent="0.25">
      <c r="A257" s="88" t="s">
        <v>377</v>
      </c>
      <c r="B257" s="115" t="s">
        <v>26</v>
      </c>
      <c r="C257" s="89" t="s">
        <v>27</v>
      </c>
      <c r="D257" s="90" t="s">
        <v>13</v>
      </c>
      <c r="E257" s="90">
        <v>14</v>
      </c>
      <c r="F257" s="149">
        <v>7296.35</v>
      </c>
      <c r="G257" s="90">
        <v>1</v>
      </c>
      <c r="H257" s="167">
        <f t="shared" si="43"/>
        <v>0</v>
      </c>
      <c r="I257" s="163">
        <f t="shared" si="37"/>
        <v>7296.35</v>
      </c>
      <c r="J257" s="163">
        <f t="shared" si="38"/>
        <v>7296.35</v>
      </c>
    </row>
    <row r="258" spans="1:14" s="87" customFormat="1" x14ac:dyDescent="0.25">
      <c r="A258" s="88" t="s">
        <v>378</v>
      </c>
      <c r="B258" s="115" t="s">
        <v>26</v>
      </c>
      <c r="C258" s="89" t="s">
        <v>27</v>
      </c>
      <c r="D258" s="90" t="s">
        <v>13</v>
      </c>
      <c r="E258" s="90">
        <v>14</v>
      </c>
      <c r="F258" s="149">
        <v>7296.35</v>
      </c>
      <c r="G258" s="90">
        <v>1</v>
      </c>
      <c r="H258" s="167">
        <f t="shared" si="43"/>
        <v>0</v>
      </c>
      <c r="I258" s="163">
        <f t="shared" si="37"/>
        <v>7296.35</v>
      </c>
      <c r="J258" s="163">
        <f t="shared" si="38"/>
        <v>7296.35</v>
      </c>
    </row>
    <row r="259" spans="1:14" s="87" customFormat="1" x14ac:dyDescent="0.25">
      <c r="A259" s="88" t="s">
        <v>379</v>
      </c>
      <c r="B259" s="115" t="s">
        <v>26</v>
      </c>
      <c r="C259" s="89" t="s">
        <v>27</v>
      </c>
      <c r="D259" s="90" t="s">
        <v>13</v>
      </c>
      <c r="E259" s="90">
        <v>14</v>
      </c>
      <c r="F259" s="149">
        <v>7296.35</v>
      </c>
      <c r="G259" s="90">
        <v>1</v>
      </c>
      <c r="H259" s="167">
        <f t="shared" si="43"/>
        <v>0</v>
      </c>
      <c r="I259" s="163">
        <f t="shared" si="37"/>
        <v>7296.35</v>
      </c>
      <c r="J259" s="163">
        <f t="shared" si="38"/>
        <v>7296.35</v>
      </c>
    </row>
    <row r="260" spans="1:14" s="87" customFormat="1" x14ac:dyDescent="0.25">
      <c r="A260" s="88" t="s">
        <v>380</v>
      </c>
      <c r="B260" s="115" t="s">
        <v>383</v>
      </c>
      <c r="C260" s="89" t="s">
        <v>384</v>
      </c>
      <c r="D260" s="90" t="s">
        <v>13</v>
      </c>
      <c r="E260" s="90">
        <v>14</v>
      </c>
      <c r="F260" s="149">
        <v>2916.35</v>
      </c>
      <c r="G260" s="90">
        <v>1</v>
      </c>
      <c r="H260" s="167">
        <f t="shared" si="43"/>
        <v>0</v>
      </c>
      <c r="I260" s="163">
        <f t="shared" si="37"/>
        <v>2916.35</v>
      </c>
      <c r="J260" s="163">
        <f t="shared" si="38"/>
        <v>2916.35</v>
      </c>
    </row>
    <row r="261" spans="1:14" s="87" customFormat="1" x14ac:dyDescent="0.25">
      <c r="A261" s="88" t="s">
        <v>381</v>
      </c>
      <c r="B261" s="115" t="s">
        <v>30</v>
      </c>
      <c r="C261" s="89" t="s">
        <v>31</v>
      </c>
      <c r="D261" s="90" t="s">
        <v>13</v>
      </c>
      <c r="E261" s="90">
        <v>14</v>
      </c>
      <c r="F261" s="149">
        <v>0</v>
      </c>
      <c r="G261" s="90">
        <v>4</v>
      </c>
      <c r="H261" s="167">
        <f t="shared" si="43"/>
        <v>0</v>
      </c>
      <c r="I261" s="163">
        <f t="shared" si="37"/>
        <v>0</v>
      </c>
      <c r="J261" s="163">
        <f t="shared" si="38"/>
        <v>0</v>
      </c>
    </row>
    <row r="262" spans="1:14" s="87" customFormat="1" x14ac:dyDescent="0.25">
      <c r="A262" s="88" t="s">
        <v>382</v>
      </c>
      <c r="B262" s="115" t="s">
        <v>386</v>
      </c>
      <c r="C262" s="89" t="s">
        <v>384</v>
      </c>
      <c r="D262" s="90" t="s">
        <v>13</v>
      </c>
      <c r="E262" s="90">
        <v>14</v>
      </c>
      <c r="F262" s="149">
        <v>2916.35</v>
      </c>
      <c r="G262" s="90">
        <v>1</v>
      </c>
      <c r="H262" s="167">
        <f t="shared" si="43"/>
        <v>0</v>
      </c>
      <c r="I262" s="163">
        <f t="shared" si="37"/>
        <v>2916.35</v>
      </c>
      <c r="J262" s="163">
        <f t="shared" si="38"/>
        <v>2916.35</v>
      </c>
    </row>
    <row r="263" spans="1:14" s="87" customFormat="1" x14ac:dyDescent="0.25">
      <c r="A263" s="88" t="s">
        <v>385</v>
      </c>
      <c r="B263" s="115" t="s">
        <v>18</v>
      </c>
      <c r="C263" s="89" t="s">
        <v>19</v>
      </c>
      <c r="D263" s="90" t="s">
        <v>13</v>
      </c>
      <c r="E263" s="90">
        <v>14</v>
      </c>
      <c r="F263" s="149">
        <v>0</v>
      </c>
      <c r="G263" s="90">
        <v>2</v>
      </c>
      <c r="H263" s="167">
        <f t="shared" si="43"/>
        <v>0</v>
      </c>
      <c r="I263" s="163">
        <f t="shared" si="37"/>
        <v>0</v>
      </c>
      <c r="J263" s="163">
        <f t="shared" si="38"/>
        <v>0</v>
      </c>
    </row>
    <row r="264" spans="1:14" s="87" customFormat="1" x14ac:dyDescent="0.25">
      <c r="A264" s="88">
        <v>4.4000000000000004</v>
      </c>
      <c r="B264" s="115" t="s">
        <v>535</v>
      </c>
      <c r="C264" s="89" t="s">
        <v>536</v>
      </c>
      <c r="D264" s="90" t="s">
        <v>13</v>
      </c>
      <c r="E264" s="90">
        <v>35</v>
      </c>
      <c r="F264" s="149">
        <v>13530</v>
      </c>
      <c r="G264" s="90">
        <v>1</v>
      </c>
      <c r="H264" s="167">
        <f t="shared" si="43"/>
        <v>0</v>
      </c>
      <c r="I264" s="163">
        <f t="shared" si="37"/>
        <v>13530</v>
      </c>
      <c r="J264" s="163">
        <f t="shared" si="38"/>
        <v>13530</v>
      </c>
    </row>
    <row r="265" spans="1:14" s="87" customFormat="1" x14ac:dyDescent="0.25">
      <c r="A265" s="88" t="s">
        <v>387</v>
      </c>
      <c r="B265" s="115" t="s">
        <v>538</v>
      </c>
      <c r="C265" s="89" t="s">
        <v>539</v>
      </c>
      <c r="D265" s="90">
        <v>36</v>
      </c>
      <c r="E265" s="90" t="s">
        <v>17</v>
      </c>
      <c r="F265" s="149">
        <v>0</v>
      </c>
      <c r="G265" s="90">
        <v>1</v>
      </c>
      <c r="H265" s="175">
        <f>$H$3</f>
        <v>0</v>
      </c>
      <c r="I265" s="163">
        <f t="shared" si="37"/>
        <v>0</v>
      </c>
      <c r="J265" s="163">
        <f t="shared" si="38"/>
        <v>0</v>
      </c>
    </row>
    <row r="266" spans="1:14" s="87" customFormat="1" x14ac:dyDescent="0.25">
      <c r="A266" s="88" t="s">
        <v>388</v>
      </c>
      <c r="B266" s="115" t="s">
        <v>541</v>
      </c>
      <c r="C266" s="89" t="s">
        <v>542</v>
      </c>
      <c r="D266" s="90" t="s">
        <v>13</v>
      </c>
      <c r="E266" s="90">
        <v>14</v>
      </c>
      <c r="F266" s="149">
        <v>0</v>
      </c>
      <c r="G266" s="90">
        <v>10</v>
      </c>
      <c r="H266" s="167">
        <f t="shared" ref="H266:H269" si="44">$H$2</f>
        <v>0</v>
      </c>
      <c r="I266" s="163">
        <f t="shared" si="37"/>
        <v>0</v>
      </c>
      <c r="J266" s="163">
        <f t="shared" si="38"/>
        <v>0</v>
      </c>
    </row>
    <row r="267" spans="1:14" s="87" customFormat="1" x14ac:dyDescent="0.25">
      <c r="A267" s="88" t="s">
        <v>389</v>
      </c>
      <c r="B267" s="115" t="s">
        <v>226</v>
      </c>
      <c r="C267" s="89" t="s">
        <v>227</v>
      </c>
      <c r="D267" s="90" t="s">
        <v>13</v>
      </c>
      <c r="E267" s="90">
        <v>14</v>
      </c>
      <c r="F267" s="149">
        <v>0</v>
      </c>
      <c r="G267" s="90">
        <v>10</v>
      </c>
      <c r="H267" s="167">
        <f t="shared" si="44"/>
        <v>0</v>
      </c>
      <c r="I267" s="163">
        <f t="shared" si="37"/>
        <v>0</v>
      </c>
      <c r="J267" s="163">
        <f t="shared" si="38"/>
        <v>0</v>
      </c>
    </row>
    <row r="268" spans="1:14" s="87" customFormat="1" x14ac:dyDescent="0.25">
      <c r="A268" s="88" t="s">
        <v>390</v>
      </c>
      <c r="B268" s="115" t="s">
        <v>33</v>
      </c>
      <c r="C268" s="89" t="s">
        <v>34</v>
      </c>
      <c r="D268" s="90" t="s">
        <v>13</v>
      </c>
      <c r="E268" s="90">
        <v>14</v>
      </c>
      <c r="F268" s="149">
        <v>0</v>
      </c>
      <c r="G268" s="90">
        <v>10</v>
      </c>
      <c r="H268" s="167">
        <f t="shared" si="44"/>
        <v>0</v>
      </c>
      <c r="I268" s="163">
        <f t="shared" si="37"/>
        <v>0</v>
      </c>
      <c r="J268" s="163">
        <f t="shared" si="38"/>
        <v>0</v>
      </c>
    </row>
    <row r="269" spans="1:14" s="87" customFormat="1" x14ac:dyDescent="0.25">
      <c r="A269" s="88" t="s">
        <v>391</v>
      </c>
      <c r="B269" s="115" t="s">
        <v>546</v>
      </c>
      <c r="C269" s="89" t="s">
        <v>547</v>
      </c>
      <c r="D269" s="90" t="s">
        <v>13</v>
      </c>
      <c r="E269" s="90">
        <v>14</v>
      </c>
      <c r="F269" s="149">
        <v>0</v>
      </c>
      <c r="G269" s="90">
        <v>10</v>
      </c>
      <c r="H269" s="167">
        <f t="shared" si="44"/>
        <v>0</v>
      </c>
      <c r="I269" s="163">
        <f t="shared" si="37"/>
        <v>0</v>
      </c>
      <c r="J269" s="163">
        <f t="shared" si="38"/>
        <v>0</v>
      </c>
    </row>
    <row r="270" spans="1:14" s="87" customFormat="1" x14ac:dyDescent="0.25">
      <c r="A270" s="88" t="s">
        <v>392</v>
      </c>
      <c r="B270" s="115" t="s">
        <v>549</v>
      </c>
      <c r="C270" s="89" t="s">
        <v>550</v>
      </c>
      <c r="D270" s="90">
        <v>36</v>
      </c>
      <c r="E270" s="90" t="s">
        <v>17</v>
      </c>
      <c r="F270" s="149">
        <v>198</v>
      </c>
      <c r="G270" s="90">
        <v>10</v>
      </c>
      <c r="H270" s="175">
        <f>$H$3</f>
        <v>0</v>
      </c>
      <c r="I270" s="163">
        <f t="shared" si="37"/>
        <v>198</v>
      </c>
      <c r="J270" s="163">
        <f t="shared" si="38"/>
        <v>1980</v>
      </c>
    </row>
    <row r="271" spans="1:14" x14ac:dyDescent="0.25">
      <c r="A271" s="71"/>
      <c r="B271" s="71"/>
      <c r="D271" s="71"/>
      <c r="E271" s="71"/>
      <c r="F271" s="71"/>
      <c r="G271" s="71"/>
      <c r="H271" s="71"/>
      <c r="I271" s="71"/>
      <c r="J271" s="71"/>
    </row>
    <row r="272" spans="1:14" ht="15.75" thickBot="1" x14ac:dyDescent="0.3">
      <c r="A272" s="224"/>
      <c r="B272" s="313" t="s">
        <v>825</v>
      </c>
      <c r="C272" s="313"/>
      <c r="D272" s="224"/>
      <c r="E272" s="224"/>
      <c r="F272" s="224"/>
      <c r="G272" s="224"/>
      <c r="H272" s="225"/>
      <c r="I272" s="225"/>
      <c r="J272" s="225"/>
      <c r="K272" s="224"/>
      <c r="L272" s="224"/>
      <c r="M272" s="224"/>
      <c r="N272" s="224"/>
    </row>
    <row r="273" spans="1:10" s="87" customFormat="1" ht="15.75" thickTop="1" x14ac:dyDescent="0.25">
      <c r="A273" s="100">
        <v>9</v>
      </c>
      <c r="B273" s="137" t="s">
        <v>11</v>
      </c>
      <c r="C273" s="101" t="s">
        <v>12</v>
      </c>
      <c r="D273" s="102" t="s">
        <v>13</v>
      </c>
      <c r="E273" s="102" t="s">
        <v>17</v>
      </c>
      <c r="F273" s="153">
        <v>0</v>
      </c>
      <c r="G273" s="102">
        <v>1</v>
      </c>
      <c r="H273" s="167">
        <f t="shared" ref="H273:H274" si="45">$H$2</f>
        <v>0</v>
      </c>
      <c r="I273" s="163">
        <f t="shared" ref="I273:I324" si="46">ROUND(F273-(F273*H273),2)</f>
        <v>0</v>
      </c>
      <c r="J273" s="163">
        <f t="shared" ref="J273:J324" si="47">ROUND((I273*G273),2)</f>
        <v>0</v>
      </c>
    </row>
    <row r="274" spans="1:10" s="87" customFormat="1" x14ac:dyDescent="0.25">
      <c r="A274" s="100">
        <v>9.1</v>
      </c>
      <c r="B274" s="119" t="s">
        <v>320</v>
      </c>
      <c r="C274" s="101" t="s">
        <v>321</v>
      </c>
      <c r="D274" s="102" t="s">
        <v>13</v>
      </c>
      <c r="E274" s="102">
        <v>21</v>
      </c>
      <c r="F274" s="153">
        <v>0</v>
      </c>
      <c r="G274" s="102">
        <v>1</v>
      </c>
      <c r="H274" s="167">
        <f t="shared" si="45"/>
        <v>0</v>
      </c>
      <c r="I274" s="163">
        <f t="shared" si="46"/>
        <v>0</v>
      </c>
      <c r="J274" s="163">
        <f t="shared" si="47"/>
        <v>0</v>
      </c>
    </row>
    <row r="275" spans="1:10" s="87" customFormat="1" x14ac:dyDescent="0.25">
      <c r="A275" s="100" t="s">
        <v>649</v>
      </c>
      <c r="B275" s="119" t="s">
        <v>228</v>
      </c>
      <c r="C275" s="101" t="s">
        <v>229</v>
      </c>
      <c r="D275" s="102">
        <v>36</v>
      </c>
      <c r="E275" s="102" t="s">
        <v>17</v>
      </c>
      <c r="F275" s="153">
        <v>0</v>
      </c>
      <c r="G275" s="102">
        <v>1</v>
      </c>
      <c r="H275" s="175">
        <f>$H$3</f>
        <v>0</v>
      </c>
      <c r="I275" s="163">
        <f t="shared" si="46"/>
        <v>0</v>
      </c>
      <c r="J275" s="163">
        <f t="shared" si="47"/>
        <v>0</v>
      </c>
    </row>
    <row r="276" spans="1:10" s="87" customFormat="1" x14ac:dyDescent="0.25">
      <c r="A276" s="100" t="s">
        <v>650</v>
      </c>
      <c r="B276" s="119" t="s">
        <v>324</v>
      </c>
      <c r="C276" s="101" t="s">
        <v>325</v>
      </c>
      <c r="D276" s="102" t="s">
        <v>13</v>
      </c>
      <c r="E276" s="102">
        <v>14</v>
      </c>
      <c r="F276" s="153">
        <v>0</v>
      </c>
      <c r="G276" s="102">
        <v>1</v>
      </c>
      <c r="H276" s="167">
        <f t="shared" ref="H276:H278" si="48">$H$2</f>
        <v>0</v>
      </c>
      <c r="I276" s="163">
        <f t="shared" si="46"/>
        <v>0</v>
      </c>
      <c r="J276" s="163">
        <f t="shared" si="47"/>
        <v>0</v>
      </c>
    </row>
    <row r="277" spans="1:10" s="87" customFormat="1" x14ac:dyDescent="0.25">
      <c r="A277" s="100" t="s">
        <v>651</v>
      </c>
      <c r="B277" s="119" t="s">
        <v>50</v>
      </c>
      <c r="C277" s="101" t="s">
        <v>51</v>
      </c>
      <c r="D277" s="102" t="s">
        <v>13</v>
      </c>
      <c r="E277" s="102">
        <v>14</v>
      </c>
      <c r="F277" s="153">
        <v>0</v>
      </c>
      <c r="G277" s="102">
        <v>1</v>
      </c>
      <c r="H277" s="167">
        <f t="shared" si="48"/>
        <v>0</v>
      </c>
      <c r="I277" s="163">
        <f t="shared" si="46"/>
        <v>0</v>
      </c>
      <c r="J277" s="163">
        <f t="shared" si="47"/>
        <v>0</v>
      </c>
    </row>
    <row r="278" spans="1:10" s="87" customFormat="1" x14ac:dyDescent="0.25">
      <c r="A278" s="100" t="s">
        <v>652</v>
      </c>
      <c r="B278" s="119" t="s">
        <v>328</v>
      </c>
      <c r="C278" s="101" t="s">
        <v>329</v>
      </c>
      <c r="D278" s="102" t="s">
        <v>13</v>
      </c>
      <c r="E278" s="102">
        <v>21</v>
      </c>
      <c r="F278" s="153">
        <v>266</v>
      </c>
      <c r="G278" s="102">
        <v>10</v>
      </c>
      <c r="H278" s="167">
        <f t="shared" si="48"/>
        <v>0</v>
      </c>
      <c r="I278" s="163">
        <f t="shared" si="46"/>
        <v>266</v>
      </c>
      <c r="J278" s="163">
        <f t="shared" si="47"/>
        <v>2660</v>
      </c>
    </row>
    <row r="279" spans="1:10" s="87" customFormat="1" x14ac:dyDescent="0.25">
      <c r="A279" s="100" t="s">
        <v>653</v>
      </c>
      <c r="B279" s="119" t="s">
        <v>43</v>
      </c>
      <c r="C279" s="101" t="s">
        <v>44</v>
      </c>
      <c r="D279" s="102">
        <v>36</v>
      </c>
      <c r="E279" s="102" t="s">
        <v>17</v>
      </c>
      <c r="F279" s="153">
        <v>159</v>
      </c>
      <c r="G279" s="102">
        <v>10</v>
      </c>
      <c r="H279" s="175">
        <f>$H$3</f>
        <v>0</v>
      </c>
      <c r="I279" s="163">
        <f t="shared" si="46"/>
        <v>159</v>
      </c>
      <c r="J279" s="163">
        <f t="shared" si="47"/>
        <v>1590</v>
      </c>
    </row>
    <row r="280" spans="1:10" s="87" customFormat="1" x14ac:dyDescent="0.25">
      <c r="A280" s="100" t="s">
        <v>654</v>
      </c>
      <c r="B280" s="119" t="s">
        <v>332</v>
      </c>
      <c r="C280" s="101" t="s">
        <v>333</v>
      </c>
      <c r="D280" s="102" t="s">
        <v>13</v>
      </c>
      <c r="E280" s="102">
        <v>21</v>
      </c>
      <c r="F280" s="153">
        <v>0</v>
      </c>
      <c r="G280" s="102">
        <v>10</v>
      </c>
      <c r="H280" s="167">
        <f t="shared" ref="H280:H288" si="49">$H$2</f>
        <v>0</v>
      </c>
      <c r="I280" s="163">
        <f t="shared" si="46"/>
        <v>0</v>
      </c>
      <c r="J280" s="163">
        <f t="shared" si="47"/>
        <v>0</v>
      </c>
    </row>
    <row r="281" spans="1:10" s="87" customFormat="1" x14ac:dyDescent="0.25">
      <c r="A281" s="100" t="s">
        <v>655</v>
      </c>
      <c r="B281" s="119" t="s">
        <v>335</v>
      </c>
      <c r="C281" s="101" t="s">
        <v>336</v>
      </c>
      <c r="D281" s="102" t="s">
        <v>13</v>
      </c>
      <c r="E281" s="102">
        <v>21</v>
      </c>
      <c r="F281" s="153">
        <v>0</v>
      </c>
      <c r="G281" s="102">
        <v>1</v>
      </c>
      <c r="H281" s="167">
        <f t="shared" si="49"/>
        <v>0</v>
      </c>
      <c r="I281" s="163">
        <f t="shared" si="46"/>
        <v>0</v>
      </c>
      <c r="J281" s="163">
        <f t="shared" si="47"/>
        <v>0</v>
      </c>
    </row>
    <row r="282" spans="1:10" s="87" customFormat="1" x14ac:dyDescent="0.25">
      <c r="A282" s="100" t="s">
        <v>656</v>
      </c>
      <c r="B282" s="119" t="s">
        <v>48</v>
      </c>
      <c r="C282" s="101" t="s">
        <v>49</v>
      </c>
      <c r="D282" s="102" t="s">
        <v>13</v>
      </c>
      <c r="E282" s="102">
        <v>21</v>
      </c>
      <c r="F282" s="153">
        <v>0</v>
      </c>
      <c r="G282" s="102">
        <v>10</v>
      </c>
      <c r="H282" s="167">
        <f t="shared" si="49"/>
        <v>0</v>
      </c>
      <c r="I282" s="163">
        <f t="shared" si="46"/>
        <v>0</v>
      </c>
      <c r="J282" s="163">
        <f t="shared" si="47"/>
        <v>0</v>
      </c>
    </row>
    <row r="283" spans="1:10" s="87" customFormat="1" x14ac:dyDescent="0.25">
      <c r="A283" s="100" t="s">
        <v>657</v>
      </c>
      <c r="B283" s="119" t="s">
        <v>46</v>
      </c>
      <c r="C283" s="101" t="s">
        <v>47</v>
      </c>
      <c r="D283" s="102" t="s">
        <v>13</v>
      </c>
      <c r="E283" s="102">
        <v>14</v>
      </c>
      <c r="F283" s="153">
        <v>0</v>
      </c>
      <c r="G283" s="102">
        <v>10</v>
      </c>
      <c r="H283" s="167">
        <f t="shared" si="49"/>
        <v>0</v>
      </c>
      <c r="I283" s="163">
        <f t="shared" si="46"/>
        <v>0</v>
      </c>
      <c r="J283" s="163">
        <f t="shared" si="47"/>
        <v>0</v>
      </c>
    </row>
    <row r="284" spans="1:10" s="87" customFormat="1" x14ac:dyDescent="0.25">
      <c r="A284" s="100" t="s">
        <v>658</v>
      </c>
      <c r="B284" s="119" t="s">
        <v>45</v>
      </c>
      <c r="C284" s="101" t="s">
        <v>230</v>
      </c>
      <c r="D284" s="102" t="s">
        <v>13</v>
      </c>
      <c r="E284" s="102">
        <v>14</v>
      </c>
      <c r="F284" s="153">
        <v>0</v>
      </c>
      <c r="G284" s="102">
        <v>10</v>
      </c>
      <c r="H284" s="167">
        <f t="shared" si="49"/>
        <v>0</v>
      </c>
      <c r="I284" s="163">
        <f t="shared" si="46"/>
        <v>0</v>
      </c>
      <c r="J284" s="163">
        <f t="shared" si="47"/>
        <v>0</v>
      </c>
    </row>
    <row r="285" spans="1:10" s="87" customFormat="1" x14ac:dyDescent="0.25">
      <c r="A285" s="100" t="s">
        <v>659</v>
      </c>
      <c r="B285" s="119" t="s">
        <v>231</v>
      </c>
      <c r="C285" s="101" t="s">
        <v>232</v>
      </c>
      <c r="D285" s="102" t="s">
        <v>13</v>
      </c>
      <c r="E285" s="102">
        <v>14</v>
      </c>
      <c r="F285" s="153">
        <v>0</v>
      </c>
      <c r="G285" s="102">
        <v>10</v>
      </c>
      <c r="H285" s="167">
        <f t="shared" si="49"/>
        <v>0</v>
      </c>
      <c r="I285" s="163">
        <f t="shared" si="46"/>
        <v>0</v>
      </c>
      <c r="J285" s="163">
        <f t="shared" si="47"/>
        <v>0</v>
      </c>
    </row>
    <row r="286" spans="1:10" s="87" customFormat="1" x14ac:dyDescent="0.25">
      <c r="A286" s="100" t="s">
        <v>660</v>
      </c>
      <c r="B286" s="119" t="s">
        <v>233</v>
      </c>
      <c r="C286" s="101" t="s">
        <v>234</v>
      </c>
      <c r="D286" s="102" t="s">
        <v>13</v>
      </c>
      <c r="E286" s="102">
        <v>21</v>
      </c>
      <c r="F286" s="153">
        <v>0</v>
      </c>
      <c r="G286" s="102">
        <v>10</v>
      </c>
      <c r="H286" s="167">
        <f t="shared" si="49"/>
        <v>0</v>
      </c>
      <c r="I286" s="163">
        <f t="shared" si="46"/>
        <v>0</v>
      </c>
      <c r="J286" s="163">
        <f t="shared" si="47"/>
        <v>0</v>
      </c>
    </row>
    <row r="287" spans="1:10" s="87" customFormat="1" x14ac:dyDescent="0.25">
      <c r="A287" s="100" t="s">
        <v>661</v>
      </c>
      <c r="B287" s="119" t="s">
        <v>235</v>
      </c>
      <c r="C287" s="101" t="s">
        <v>236</v>
      </c>
      <c r="D287" s="102" t="s">
        <v>13</v>
      </c>
      <c r="E287" s="102">
        <v>21</v>
      </c>
      <c r="F287" s="153">
        <v>0</v>
      </c>
      <c r="G287" s="102">
        <v>1</v>
      </c>
      <c r="H287" s="167">
        <f t="shared" si="49"/>
        <v>0</v>
      </c>
      <c r="I287" s="163">
        <f t="shared" si="46"/>
        <v>0</v>
      </c>
      <c r="J287" s="163">
        <f t="shared" si="47"/>
        <v>0</v>
      </c>
    </row>
    <row r="288" spans="1:10" s="87" customFormat="1" x14ac:dyDescent="0.25">
      <c r="A288" s="100">
        <v>9.1999999999999993</v>
      </c>
      <c r="B288" s="119" t="s">
        <v>219</v>
      </c>
      <c r="C288" s="101" t="s">
        <v>220</v>
      </c>
      <c r="D288" s="102" t="s">
        <v>13</v>
      </c>
      <c r="E288" s="102">
        <v>14</v>
      </c>
      <c r="F288" s="153">
        <v>0</v>
      </c>
      <c r="G288" s="102">
        <v>1</v>
      </c>
      <c r="H288" s="167">
        <f t="shared" si="49"/>
        <v>0</v>
      </c>
      <c r="I288" s="163">
        <f t="shared" si="46"/>
        <v>0</v>
      </c>
      <c r="J288" s="163">
        <f t="shared" si="47"/>
        <v>0</v>
      </c>
    </row>
    <row r="289" spans="1:10" s="87" customFormat="1" ht="24" customHeight="1" x14ac:dyDescent="0.25">
      <c r="A289" s="100" t="s">
        <v>662</v>
      </c>
      <c r="B289" s="119" t="s">
        <v>221</v>
      </c>
      <c r="C289" s="101" t="s">
        <v>222</v>
      </c>
      <c r="D289" s="102">
        <v>36</v>
      </c>
      <c r="E289" s="102" t="s">
        <v>17</v>
      </c>
      <c r="F289" s="153">
        <v>0</v>
      </c>
      <c r="G289" s="102">
        <v>1</v>
      </c>
      <c r="H289" s="175">
        <f>$H$3</f>
        <v>0</v>
      </c>
      <c r="I289" s="163">
        <f t="shared" si="46"/>
        <v>0</v>
      </c>
      <c r="J289" s="163">
        <f t="shared" si="47"/>
        <v>0</v>
      </c>
    </row>
    <row r="290" spans="1:10" s="87" customFormat="1" x14ac:dyDescent="0.25">
      <c r="A290" s="100" t="s">
        <v>663</v>
      </c>
      <c r="B290" s="119" t="s">
        <v>345</v>
      </c>
      <c r="C290" s="101" t="s">
        <v>346</v>
      </c>
      <c r="D290" s="102" t="s">
        <v>13</v>
      </c>
      <c r="E290" s="102">
        <v>21</v>
      </c>
      <c r="F290" s="153">
        <v>200</v>
      </c>
      <c r="G290" s="102">
        <v>1</v>
      </c>
      <c r="H290" s="167">
        <f>$H$2</f>
        <v>0</v>
      </c>
      <c r="I290" s="163">
        <f t="shared" si="46"/>
        <v>200</v>
      </c>
      <c r="J290" s="163">
        <f t="shared" si="47"/>
        <v>200</v>
      </c>
    </row>
    <row r="291" spans="1:10" s="87" customFormat="1" ht="24" customHeight="1" x14ac:dyDescent="0.25">
      <c r="A291" s="100" t="s">
        <v>664</v>
      </c>
      <c r="B291" s="119" t="s">
        <v>348</v>
      </c>
      <c r="C291" s="101" t="s">
        <v>349</v>
      </c>
      <c r="D291" s="102">
        <v>36</v>
      </c>
      <c r="E291" s="102" t="s">
        <v>17</v>
      </c>
      <c r="F291" s="153">
        <v>114</v>
      </c>
      <c r="G291" s="102">
        <v>1</v>
      </c>
      <c r="H291" s="175">
        <f>$H$3</f>
        <v>0</v>
      </c>
      <c r="I291" s="163">
        <f t="shared" si="46"/>
        <v>114</v>
      </c>
      <c r="J291" s="163">
        <f t="shared" si="47"/>
        <v>114</v>
      </c>
    </row>
    <row r="292" spans="1:10" s="87" customFormat="1" x14ac:dyDescent="0.25">
      <c r="A292" s="100" t="s">
        <v>665</v>
      </c>
      <c r="B292" s="119" t="s">
        <v>37</v>
      </c>
      <c r="C292" s="101" t="s">
        <v>38</v>
      </c>
      <c r="D292" s="102" t="s">
        <v>13</v>
      </c>
      <c r="E292" s="102">
        <v>14</v>
      </c>
      <c r="F292" s="153">
        <v>0</v>
      </c>
      <c r="G292" s="102">
        <v>1</v>
      </c>
      <c r="H292" s="167">
        <f t="shared" ref="H292:H297" si="50">$H$2</f>
        <v>0</v>
      </c>
      <c r="I292" s="163">
        <f t="shared" si="46"/>
        <v>0</v>
      </c>
      <c r="J292" s="163">
        <f t="shared" si="47"/>
        <v>0</v>
      </c>
    </row>
    <row r="293" spans="1:10" s="87" customFormat="1" x14ac:dyDescent="0.25">
      <c r="A293" s="100" t="s">
        <v>666</v>
      </c>
      <c r="B293" s="119" t="s">
        <v>41</v>
      </c>
      <c r="C293" s="101" t="s">
        <v>42</v>
      </c>
      <c r="D293" s="102" t="s">
        <v>13</v>
      </c>
      <c r="E293" s="102">
        <v>21</v>
      </c>
      <c r="F293" s="153">
        <v>0</v>
      </c>
      <c r="G293" s="102">
        <v>1</v>
      </c>
      <c r="H293" s="167">
        <f t="shared" si="50"/>
        <v>0</v>
      </c>
      <c r="I293" s="163">
        <f t="shared" si="46"/>
        <v>0</v>
      </c>
      <c r="J293" s="163">
        <f t="shared" si="47"/>
        <v>0</v>
      </c>
    </row>
    <row r="294" spans="1:10" s="87" customFormat="1" x14ac:dyDescent="0.25">
      <c r="A294" s="100" t="s">
        <v>667</v>
      </c>
      <c r="B294" s="119" t="s">
        <v>35</v>
      </c>
      <c r="C294" s="101" t="s">
        <v>36</v>
      </c>
      <c r="D294" s="102" t="s">
        <v>13</v>
      </c>
      <c r="E294" s="102">
        <v>14</v>
      </c>
      <c r="F294" s="153">
        <v>0</v>
      </c>
      <c r="G294" s="102">
        <v>1</v>
      </c>
      <c r="H294" s="167">
        <f t="shared" si="50"/>
        <v>0</v>
      </c>
      <c r="I294" s="163">
        <f t="shared" si="46"/>
        <v>0</v>
      </c>
      <c r="J294" s="163">
        <f t="shared" si="47"/>
        <v>0</v>
      </c>
    </row>
    <row r="295" spans="1:10" s="87" customFormat="1" x14ac:dyDescent="0.25">
      <c r="A295" s="100" t="s">
        <v>668</v>
      </c>
      <c r="B295" s="119" t="s">
        <v>39</v>
      </c>
      <c r="C295" s="101" t="s">
        <v>40</v>
      </c>
      <c r="D295" s="102" t="s">
        <v>13</v>
      </c>
      <c r="E295" s="102">
        <v>14</v>
      </c>
      <c r="F295" s="153">
        <v>0</v>
      </c>
      <c r="G295" s="102">
        <v>1</v>
      </c>
      <c r="H295" s="167">
        <f t="shared" si="50"/>
        <v>0</v>
      </c>
      <c r="I295" s="163">
        <f t="shared" si="46"/>
        <v>0</v>
      </c>
      <c r="J295" s="163">
        <f t="shared" si="47"/>
        <v>0</v>
      </c>
    </row>
    <row r="296" spans="1:10" s="87" customFormat="1" x14ac:dyDescent="0.25">
      <c r="A296" s="100" t="s">
        <v>669</v>
      </c>
      <c r="B296" s="119" t="s">
        <v>223</v>
      </c>
      <c r="C296" s="101" t="s">
        <v>224</v>
      </c>
      <c r="D296" s="102" t="s">
        <v>13</v>
      </c>
      <c r="E296" s="102">
        <v>14</v>
      </c>
      <c r="F296" s="153">
        <v>0</v>
      </c>
      <c r="G296" s="102">
        <v>1</v>
      </c>
      <c r="H296" s="167">
        <f t="shared" si="50"/>
        <v>0</v>
      </c>
      <c r="I296" s="163">
        <f t="shared" si="46"/>
        <v>0</v>
      </c>
      <c r="J296" s="163">
        <f t="shared" si="47"/>
        <v>0</v>
      </c>
    </row>
    <row r="297" spans="1:10" s="87" customFormat="1" x14ac:dyDescent="0.25">
      <c r="A297" s="100" t="s">
        <v>670</v>
      </c>
      <c r="B297" s="119" t="s">
        <v>356</v>
      </c>
      <c r="C297" s="101" t="s">
        <v>357</v>
      </c>
      <c r="D297" s="102" t="s">
        <v>13</v>
      </c>
      <c r="E297" s="102">
        <v>21</v>
      </c>
      <c r="F297" s="153">
        <v>0</v>
      </c>
      <c r="G297" s="102">
        <v>1</v>
      </c>
      <c r="H297" s="167">
        <f t="shared" si="50"/>
        <v>0</v>
      </c>
      <c r="I297" s="163">
        <f t="shared" si="46"/>
        <v>0</v>
      </c>
      <c r="J297" s="163">
        <f t="shared" si="47"/>
        <v>0</v>
      </c>
    </row>
    <row r="298" spans="1:10" s="87" customFormat="1" ht="24" customHeight="1" x14ac:dyDescent="0.25">
      <c r="A298" s="100" t="s">
        <v>671</v>
      </c>
      <c r="B298" s="119" t="s">
        <v>359</v>
      </c>
      <c r="C298" s="101" t="s">
        <v>360</v>
      </c>
      <c r="D298" s="102">
        <v>36</v>
      </c>
      <c r="E298" s="102" t="s">
        <v>17</v>
      </c>
      <c r="F298" s="153">
        <v>4500</v>
      </c>
      <c r="G298" s="102">
        <v>1</v>
      </c>
      <c r="H298" s="175">
        <f>$H$3</f>
        <v>0</v>
      </c>
      <c r="I298" s="163">
        <f t="shared" si="46"/>
        <v>4500</v>
      </c>
      <c r="J298" s="163">
        <f t="shared" si="47"/>
        <v>4500</v>
      </c>
    </row>
    <row r="299" spans="1:10" s="87" customFormat="1" x14ac:dyDescent="0.25">
      <c r="A299" s="100" t="s">
        <v>672</v>
      </c>
      <c r="B299" s="119" t="s">
        <v>362</v>
      </c>
      <c r="C299" s="101" t="s">
        <v>363</v>
      </c>
      <c r="D299" s="102" t="s">
        <v>13</v>
      </c>
      <c r="E299" s="102">
        <v>14</v>
      </c>
      <c r="F299" s="153">
        <v>0</v>
      </c>
      <c r="G299" s="102">
        <v>1</v>
      </c>
      <c r="H299" s="167">
        <f t="shared" ref="H299:H300" si="51">$H$2</f>
        <v>0</v>
      </c>
      <c r="I299" s="163">
        <f t="shared" si="46"/>
        <v>0</v>
      </c>
      <c r="J299" s="163">
        <f t="shared" si="47"/>
        <v>0</v>
      </c>
    </row>
    <row r="300" spans="1:10" s="87" customFormat="1" x14ac:dyDescent="0.25">
      <c r="A300" s="100">
        <v>9.3000000000000007</v>
      </c>
      <c r="B300" s="119" t="s">
        <v>14</v>
      </c>
      <c r="C300" s="101" t="s">
        <v>15</v>
      </c>
      <c r="D300" s="102" t="s">
        <v>13</v>
      </c>
      <c r="E300" s="102">
        <v>14</v>
      </c>
      <c r="F300" s="153">
        <v>7596.2</v>
      </c>
      <c r="G300" s="102">
        <v>1</v>
      </c>
      <c r="H300" s="167">
        <f t="shared" si="51"/>
        <v>0</v>
      </c>
      <c r="I300" s="163">
        <f t="shared" si="46"/>
        <v>7596.2</v>
      </c>
      <c r="J300" s="163">
        <f t="shared" si="47"/>
        <v>7596.2</v>
      </c>
    </row>
    <row r="301" spans="1:10" s="87" customFormat="1" x14ac:dyDescent="0.25">
      <c r="A301" s="100" t="s">
        <v>673</v>
      </c>
      <c r="B301" s="119" t="s">
        <v>16</v>
      </c>
      <c r="C301" s="101" t="s">
        <v>225</v>
      </c>
      <c r="D301" s="102">
        <v>36</v>
      </c>
      <c r="E301" s="102" t="s">
        <v>17</v>
      </c>
      <c r="F301" s="153">
        <v>15750</v>
      </c>
      <c r="G301" s="102">
        <v>1</v>
      </c>
      <c r="H301" s="175">
        <f>$H$3</f>
        <v>0</v>
      </c>
      <c r="I301" s="163">
        <f t="shared" si="46"/>
        <v>15750</v>
      </c>
      <c r="J301" s="163">
        <f t="shared" si="47"/>
        <v>15750</v>
      </c>
    </row>
    <row r="302" spans="1:10" s="87" customFormat="1" x14ac:dyDescent="0.25">
      <c r="A302" s="100" t="s">
        <v>674</v>
      </c>
      <c r="B302" s="119" t="s">
        <v>520</v>
      </c>
      <c r="C302" s="101" t="s">
        <v>521</v>
      </c>
      <c r="D302" s="102" t="s">
        <v>13</v>
      </c>
      <c r="E302" s="102">
        <v>14</v>
      </c>
      <c r="F302" s="153">
        <v>0</v>
      </c>
      <c r="G302" s="102">
        <v>1</v>
      </c>
      <c r="H302" s="167">
        <f t="shared" ref="H302:H318" si="52">$H$2</f>
        <v>0</v>
      </c>
      <c r="I302" s="163">
        <f t="shared" si="46"/>
        <v>0</v>
      </c>
      <c r="J302" s="163">
        <f t="shared" si="47"/>
        <v>0</v>
      </c>
    </row>
    <row r="303" spans="1:10" s="87" customFormat="1" x14ac:dyDescent="0.25">
      <c r="A303" s="100" t="s">
        <v>675</v>
      </c>
      <c r="B303" s="119" t="s">
        <v>18</v>
      </c>
      <c r="C303" s="101" t="s">
        <v>19</v>
      </c>
      <c r="D303" s="102" t="s">
        <v>13</v>
      </c>
      <c r="E303" s="102">
        <v>14</v>
      </c>
      <c r="F303" s="153">
        <v>0</v>
      </c>
      <c r="G303" s="102">
        <v>2</v>
      </c>
      <c r="H303" s="167">
        <f t="shared" si="52"/>
        <v>0</v>
      </c>
      <c r="I303" s="163">
        <f t="shared" si="46"/>
        <v>0</v>
      </c>
      <c r="J303" s="163">
        <f t="shared" si="47"/>
        <v>0</v>
      </c>
    </row>
    <row r="304" spans="1:10" s="87" customFormat="1" x14ac:dyDescent="0.25">
      <c r="A304" s="100" t="s">
        <v>676</v>
      </c>
      <c r="B304" s="119" t="s">
        <v>20</v>
      </c>
      <c r="C304" s="101" t="s">
        <v>21</v>
      </c>
      <c r="D304" s="102" t="s">
        <v>13</v>
      </c>
      <c r="E304" s="102">
        <v>14</v>
      </c>
      <c r="F304" s="153">
        <v>7596.2</v>
      </c>
      <c r="G304" s="102">
        <v>1</v>
      </c>
      <c r="H304" s="167">
        <f t="shared" si="52"/>
        <v>0</v>
      </c>
      <c r="I304" s="163">
        <f t="shared" si="46"/>
        <v>7596.2</v>
      </c>
      <c r="J304" s="163">
        <f t="shared" si="47"/>
        <v>7596.2</v>
      </c>
    </row>
    <row r="305" spans="1:10" s="87" customFormat="1" x14ac:dyDescent="0.25">
      <c r="A305" s="100" t="s">
        <v>677</v>
      </c>
      <c r="B305" s="119" t="s">
        <v>275</v>
      </c>
      <c r="C305" s="101" t="s">
        <v>276</v>
      </c>
      <c r="D305" s="102" t="s">
        <v>13</v>
      </c>
      <c r="E305" s="102">
        <v>14</v>
      </c>
      <c r="F305" s="153">
        <v>0</v>
      </c>
      <c r="G305" s="102">
        <v>1</v>
      </c>
      <c r="H305" s="167">
        <f t="shared" si="52"/>
        <v>0</v>
      </c>
      <c r="I305" s="163">
        <f t="shared" si="46"/>
        <v>0</v>
      </c>
      <c r="J305" s="163">
        <f t="shared" si="47"/>
        <v>0</v>
      </c>
    </row>
    <row r="306" spans="1:10" s="87" customFormat="1" x14ac:dyDescent="0.25">
      <c r="A306" s="100" t="s">
        <v>678</v>
      </c>
      <c r="B306" s="119" t="s">
        <v>373</v>
      </c>
      <c r="C306" s="101" t="s">
        <v>374</v>
      </c>
      <c r="D306" s="102" t="s">
        <v>13</v>
      </c>
      <c r="E306" s="102">
        <v>14</v>
      </c>
      <c r="F306" s="153">
        <v>0</v>
      </c>
      <c r="G306" s="102">
        <v>1</v>
      </c>
      <c r="H306" s="167">
        <f t="shared" si="52"/>
        <v>0</v>
      </c>
      <c r="I306" s="163">
        <f t="shared" si="46"/>
        <v>0</v>
      </c>
      <c r="J306" s="163">
        <f t="shared" si="47"/>
        <v>0</v>
      </c>
    </row>
    <row r="307" spans="1:10" s="87" customFormat="1" x14ac:dyDescent="0.25">
      <c r="A307" s="100" t="s">
        <v>679</v>
      </c>
      <c r="B307" s="119" t="s">
        <v>22</v>
      </c>
      <c r="C307" s="101" t="s">
        <v>23</v>
      </c>
      <c r="D307" s="102" t="s">
        <v>13</v>
      </c>
      <c r="E307" s="102">
        <v>14</v>
      </c>
      <c r="F307" s="153">
        <v>15196.2</v>
      </c>
      <c r="G307" s="102">
        <v>1</v>
      </c>
      <c r="H307" s="167">
        <f t="shared" si="52"/>
        <v>0</v>
      </c>
      <c r="I307" s="163">
        <f t="shared" si="46"/>
        <v>15196.2</v>
      </c>
      <c r="J307" s="163">
        <f t="shared" si="47"/>
        <v>15196.2</v>
      </c>
    </row>
    <row r="308" spans="1:10" s="87" customFormat="1" x14ac:dyDescent="0.25">
      <c r="A308" s="100" t="s">
        <v>680</v>
      </c>
      <c r="B308" s="119" t="s">
        <v>24</v>
      </c>
      <c r="C308" s="101" t="s">
        <v>25</v>
      </c>
      <c r="D308" s="102" t="s">
        <v>13</v>
      </c>
      <c r="E308" s="102">
        <v>14</v>
      </c>
      <c r="F308" s="153">
        <v>15196.2</v>
      </c>
      <c r="G308" s="102">
        <v>1</v>
      </c>
      <c r="H308" s="167">
        <f t="shared" si="52"/>
        <v>0</v>
      </c>
      <c r="I308" s="163">
        <f t="shared" si="46"/>
        <v>15196.2</v>
      </c>
      <c r="J308" s="163">
        <f t="shared" si="47"/>
        <v>15196.2</v>
      </c>
    </row>
    <row r="309" spans="1:10" s="87" customFormat="1" x14ac:dyDescent="0.25">
      <c r="A309" s="100" t="s">
        <v>681</v>
      </c>
      <c r="B309" s="119" t="s">
        <v>26</v>
      </c>
      <c r="C309" s="101" t="s">
        <v>27</v>
      </c>
      <c r="D309" s="102" t="s">
        <v>13</v>
      </c>
      <c r="E309" s="102">
        <v>14</v>
      </c>
      <c r="F309" s="153">
        <v>7596.2</v>
      </c>
      <c r="G309" s="102">
        <v>1</v>
      </c>
      <c r="H309" s="167">
        <f t="shared" si="52"/>
        <v>0</v>
      </c>
      <c r="I309" s="163">
        <f t="shared" si="46"/>
        <v>7596.2</v>
      </c>
      <c r="J309" s="163">
        <f t="shared" si="47"/>
        <v>7596.2</v>
      </c>
    </row>
    <row r="310" spans="1:10" s="87" customFormat="1" x14ac:dyDescent="0.25">
      <c r="A310" s="100" t="s">
        <v>682</v>
      </c>
      <c r="B310" s="119" t="s">
        <v>26</v>
      </c>
      <c r="C310" s="101" t="s">
        <v>27</v>
      </c>
      <c r="D310" s="102" t="s">
        <v>13</v>
      </c>
      <c r="E310" s="102">
        <v>14</v>
      </c>
      <c r="F310" s="153">
        <v>7596.2</v>
      </c>
      <c r="G310" s="102">
        <v>1</v>
      </c>
      <c r="H310" s="167">
        <f t="shared" si="52"/>
        <v>0</v>
      </c>
      <c r="I310" s="163">
        <f t="shared" si="46"/>
        <v>7596.2</v>
      </c>
      <c r="J310" s="163">
        <f t="shared" si="47"/>
        <v>7596.2</v>
      </c>
    </row>
    <row r="311" spans="1:10" s="87" customFormat="1" x14ac:dyDescent="0.25">
      <c r="A311" s="100" t="s">
        <v>683</v>
      </c>
      <c r="B311" s="119" t="s">
        <v>26</v>
      </c>
      <c r="C311" s="101" t="s">
        <v>27</v>
      </c>
      <c r="D311" s="102" t="s">
        <v>13</v>
      </c>
      <c r="E311" s="102">
        <v>14</v>
      </c>
      <c r="F311" s="153">
        <v>7596.2</v>
      </c>
      <c r="G311" s="102">
        <v>1</v>
      </c>
      <c r="H311" s="167">
        <f t="shared" si="52"/>
        <v>0</v>
      </c>
      <c r="I311" s="163">
        <f t="shared" si="46"/>
        <v>7596.2</v>
      </c>
      <c r="J311" s="163">
        <f t="shared" si="47"/>
        <v>7596.2</v>
      </c>
    </row>
    <row r="312" spans="1:10" s="87" customFormat="1" x14ac:dyDescent="0.25">
      <c r="A312" s="100" t="s">
        <v>684</v>
      </c>
      <c r="B312" s="119" t="s">
        <v>26</v>
      </c>
      <c r="C312" s="101" t="s">
        <v>27</v>
      </c>
      <c r="D312" s="102" t="s">
        <v>13</v>
      </c>
      <c r="E312" s="102">
        <v>14</v>
      </c>
      <c r="F312" s="153">
        <v>7596.2</v>
      </c>
      <c r="G312" s="102">
        <v>1</v>
      </c>
      <c r="H312" s="167">
        <f t="shared" si="52"/>
        <v>0</v>
      </c>
      <c r="I312" s="163">
        <f t="shared" si="46"/>
        <v>7596.2</v>
      </c>
      <c r="J312" s="163">
        <f t="shared" si="47"/>
        <v>7596.2</v>
      </c>
    </row>
    <row r="313" spans="1:10" s="87" customFormat="1" x14ac:dyDescent="0.25">
      <c r="A313" s="100" t="s">
        <v>685</v>
      </c>
      <c r="B313" s="119" t="s">
        <v>26</v>
      </c>
      <c r="C313" s="101" t="s">
        <v>27</v>
      </c>
      <c r="D313" s="102" t="s">
        <v>13</v>
      </c>
      <c r="E313" s="102">
        <v>14</v>
      </c>
      <c r="F313" s="153">
        <v>7596.2</v>
      </c>
      <c r="G313" s="102">
        <v>1</v>
      </c>
      <c r="H313" s="167">
        <f t="shared" si="52"/>
        <v>0</v>
      </c>
      <c r="I313" s="163">
        <f t="shared" si="46"/>
        <v>7596.2</v>
      </c>
      <c r="J313" s="163">
        <f t="shared" si="47"/>
        <v>7596.2</v>
      </c>
    </row>
    <row r="314" spans="1:10" s="87" customFormat="1" x14ac:dyDescent="0.25">
      <c r="A314" s="100" t="s">
        <v>686</v>
      </c>
      <c r="B314" s="119" t="s">
        <v>26</v>
      </c>
      <c r="C314" s="101" t="s">
        <v>27</v>
      </c>
      <c r="D314" s="102" t="s">
        <v>13</v>
      </c>
      <c r="E314" s="102">
        <v>14</v>
      </c>
      <c r="F314" s="153">
        <v>7596.2</v>
      </c>
      <c r="G314" s="102">
        <v>1</v>
      </c>
      <c r="H314" s="167">
        <f t="shared" si="52"/>
        <v>0</v>
      </c>
      <c r="I314" s="163">
        <f t="shared" si="46"/>
        <v>7596.2</v>
      </c>
      <c r="J314" s="163">
        <f t="shared" si="47"/>
        <v>7596.2</v>
      </c>
    </row>
    <row r="315" spans="1:10" s="87" customFormat="1" x14ac:dyDescent="0.25">
      <c r="A315" s="100" t="s">
        <v>687</v>
      </c>
      <c r="B315" s="119" t="s">
        <v>28</v>
      </c>
      <c r="C315" s="101" t="s">
        <v>29</v>
      </c>
      <c r="D315" s="102" t="s">
        <v>13</v>
      </c>
      <c r="E315" s="102">
        <v>14</v>
      </c>
      <c r="F315" s="153">
        <v>4556.2</v>
      </c>
      <c r="G315" s="102">
        <v>1</v>
      </c>
      <c r="H315" s="167">
        <f t="shared" si="52"/>
        <v>0</v>
      </c>
      <c r="I315" s="163">
        <f t="shared" si="46"/>
        <v>4556.2</v>
      </c>
      <c r="J315" s="163">
        <f t="shared" si="47"/>
        <v>4556.2</v>
      </c>
    </row>
    <row r="316" spans="1:10" s="87" customFormat="1" x14ac:dyDescent="0.25">
      <c r="A316" s="100" t="s">
        <v>688</v>
      </c>
      <c r="B316" s="119" t="s">
        <v>30</v>
      </c>
      <c r="C316" s="101" t="s">
        <v>31</v>
      </c>
      <c r="D316" s="102" t="s">
        <v>13</v>
      </c>
      <c r="E316" s="102">
        <v>14</v>
      </c>
      <c r="F316" s="153">
        <v>0</v>
      </c>
      <c r="G316" s="102">
        <v>6</v>
      </c>
      <c r="H316" s="167">
        <f t="shared" si="52"/>
        <v>0</v>
      </c>
      <c r="I316" s="163">
        <f t="shared" si="46"/>
        <v>0</v>
      </c>
      <c r="J316" s="163">
        <f t="shared" si="47"/>
        <v>0</v>
      </c>
    </row>
    <row r="317" spans="1:10" s="87" customFormat="1" x14ac:dyDescent="0.25">
      <c r="A317" s="100" t="s">
        <v>689</v>
      </c>
      <c r="B317" s="119" t="s">
        <v>32</v>
      </c>
      <c r="C317" s="101" t="s">
        <v>29</v>
      </c>
      <c r="D317" s="102" t="s">
        <v>13</v>
      </c>
      <c r="E317" s="102">
        <v>14</v>
      </c>
      <c r="F317" s="153">
        <v>4556.2</v>
      </c>
      <c r="G317" s="102">
        <v>1</v>
      </c>
      <c r="H317" s="167">
        <f t="shared" si="52"/>
        <v>0</v>
      </c>
      <c r="I317" s="163">
        <f t="shared" si="46"/>
        <v>4556.2</v>
      </c>
      <c r="J317" s="163">
        <f t="shared" si="47"/>
        <v>4556.2</v>
      </c>
    </row>
    <row r="318" spans="1:10" s="87" customFormat="1" x14ac:dyDescent="0.25">
      <c r="A318" s="100">
        <v>9.4</v>
      </c>
      <c r="B318" s="119" t="s">
        <v>535</v>
      </c>
      <c r="C318" s="101" t="s">
        <v>536</v>
      </c>
      <c r="D318" s="102" t="s">
        <v>13</v>
      </c>
      <c r="E318" s="102">
        <v>35</v>
      </c>
      <c r="F318" s="153">
        <v>13530</v>
      </c>
      <c r="G318" s="102">
        <v>1</v>
      </c>
      <c r="H318" s="167">
        <f t="shared" si="52"/>
        <v>0</v>
      </c>
      <c r="I318" s="163">
        <f t="shared" si="46"/>
        <v>13530</v>
      </c>
      <c r="J318" s="163">
        <f t="shared" si="47"/>
        <v>13530</v>
      </c>
    </row>
    <row r="319" spans="1:10" s="87" customFormat="1" x14ac:dyDescent="0.25">
      <c r="A319" s="100" t="s">
        <v>690</v>
      </c>
      <c r="B319" s="119" t="s">
        <v>538</v>
      </c>
      <c r="C319" s="101" t="s">
        <v>539</v>
      </c>
      <c r="D319" s="102">
        <v>36</v>
      </c>
      <c r="E319" s="102" t="s">
        <v>17</v>
      </c>
      <c r="F319" s="153">
        <v>0</v>
      </c>
      <c r="G319" s="102">
        <v>1</v>
      </c>
      <c r="H319" s="175">
        <f>$H$3</f>
        <v>0</v>
      </c>
      <c r="I319" s="163">
        <f t="shared" si="46"/>
        <v>0</v>
      </c>
      <c r="J319" s="163">
        <f t="shared" si="47"/>
        <v>0</v>
      </c>
    </row>
    <row r="320" spans="1:10" s="87" customFormat="1" x14ac:dyDescent="0.25">
      <c r="A320" s="100" t="s">
        <v>691</v>
      </c>
      <c r="B320" s="119" t="s">
        <v>541</v>
      </c>
      <c r="C320" s="101" t="s">
        <v>542</v>
      </c>
      <c r="D320" s="102" t="s">
        <v>13</v>
      </c>
      <c r="E320" s="102">
        <v>14</v>
      </c>
      <c r="F320" s="153">
        <v>0</v>
      </c>
      <c r="G320" s="102">
        <v>10</v>
      </c>
      <c r="H320" s="167">
        <f t="shared" ref="H320:H323" si="53">$H$2</f>
        <v>0</v>
      </c>
      <c r="I320" s="163">
        <f t="shared" si="46"/>
        <v>0</v>
      </c>
      <c r="J320" s="163">
        <f t="shared" si="47"/>
        <v>0</v>
      </c>
    </row>
    <row r="321" spans="1:14" s="87" customFormat="1" x14ac:dyDescent="0.25">
      <c r="A321" s="100" t="s">
        <v>692</v>
      </c>
      <c r="B321" s="119" t="s">
        <v>226</v>
      </c>
      <c r="C321" s="101" t="s">
        <v>227</v>
      </c>
      <c r="D321" s="102" t="s">
        <v>13</v>
      </c>
      <c r="E321" s="102">
        <v>14</v>
      </c>
      <c r="F321" s="153">
        <v>0</v>
      </c>
      <c r="G321" s="102">
        <v>10</v>
      </c>
      <c r="H321" s="167">
        <f t="shared" si="53"/>
        <v>0</v>
      </c>
      <c r="I321" s="163">
        <f t="shared" si="46"/>
        <v>0</v>
      </c>
      <c r="J321" s="163">
        <f t="shared" si="47"/>
        <v>0</v>
      </c>
    </row>
    <row r="322" spans="1:14" s="87" customFormat="1" x14ac:dyDescent="0.25">
      <c r="A322" s="100" t="s">
        <v>693</v>
      </c>
      <c r="B322" s="119" t="s">
        <v>33</v>
      </c>
      <c r="C322" s="101" t="s">
        <v>34</v>
      </c>
      <c r="D322" s="102" t="s">
        <v>13</v>
      </c>
      <c r="E322" s="102">
        <v>14</v>
      </c>
      <c r="F322" s="153">
        <v>0</v>
      </c>
      <c r="G322" s="102">
        <v>10</v>
      </c>
      <c r="H322" s="167">
        <f t="shared" si="53"/>
        <v>0</v>
      </c>
      <c r="I322" s="163">
        <f t="shared" si="46"/>
        <v>0</v>
      </c>
      <c r="J322" s="163">
        <f t="shared" si="47"/>
        <v>0</v>
      </c>
    </row>
    <row r="323" spans="1:14" s="87" customFormat="1" x14ac:dyDescent="0.25">
      <c r="A323" s="100" t="s">
        <v>694</v>
      </c>
      <c r="B323" s="119" t="s">
        <v>546</v>
      </c>
      <c r="C323" s="101" t="s">
        <v>547</v>
      </c>
      <c r="D323" s="102" t="s">
        <v>13</v>
      </c>
      <c r="E323" s="102">
        <v>14</v>
      </c>
      <c r="F323" s="153">
        <v>0</v>
      </c>
      <c r="G323" s="102">
        <v>10</v>
      </c>
      <c r="H323" s="167">
        <f t="shared" si="53"/>
        <v>0</v>
      </c>
      <c r="I323" s="163">
        <f t="shared" si="46"/>
        <v>0</v>
      </c>
      <c r="J323" s="163">
        <f t="shared" si="47"/>
        <v>0</v>
      </c>
    </row>
    <row r="324" spans="1:14" s="87" customFormat="1" x14ac:dyDescent="0.25">
      <c r="A324" s="100" t="s">
        <v>695</v>
      </c>
      <c r="B324" s="119" t="s">
        <v>549</v>
      </c>
      <c r="C324" s="101" t="s">
        <v>550</v>
      </c>
      <c r="D324" s="102">
        <v>36</v>
      </c>
      <c r="E324" s="102" t="s">
        <v>17</v>
      </c>
      <c r="F324" s="153">
        <v>198</v>
      </c>
      <c r="G324" s="102">
        <v>10</v>
      </c>
      <c r="H324" s="175">
        <f>$H$3</f>
        <v>0</v>
      </c>
      <c r="I324" s="163">
        <f t="shared" si="46"/>
        <v>198</v>
      </c>
      <c r="J324" s="163">
        <f t="shared" si="47"/>
        <v>1980</v>
      </c>
    </row>
    <row r="325" spans="1:14" x14ac:dyDescent="0.25">
      <c r="A325" s="71"/>
      <c r="B325" s="71"/>
      <c r="D325" s="71"/>
      <c r="E325" s="71"/>
      <c r="F325" s="71"/>
      <c r="G325" s="71"/>
      <c r="H325" s="71"/>
      <c r="I325" s="71"/>
      <c r="J325" s="71"/>
    </row>
    <row r="326" spans="1:14" ht="15.75" thickBot="1" x14ac:dyDescent="0.3">
      <c r="A326" s="224"/>
      <c r="B326" s="313" t="s">
        <v>826</v>
      </c>
      <c r="C326" s="313"/>
      <c r="D326" s="224"/>
      <c r="E326" s="224"/>
      <c r="F326" s="224"/>
      <c r="G326" s="224"/>
      <c r="H326" s="225"/>
      <c r="I326" s="225"/>
      <c r="J326" s="225"/>
      <c r="K326" s="224"/>
      <c r="L326" s="224"/>
      <c r="M326" s="224"/>
      <c r="N326" s="224"/>
    </row>
    <row r="327" spans="1:14" s="87" customFormat="1" ht="15.75" thickTop="1" x14ac:dyDescent="0.25">
      <c r="A327" s="86">
        <v>10</v>
      </c>
      <c r="B327" s="138" t="s">
        <v>11</v>
      </c>
      <c r="C327" s="84" t="s">
        <v>12</v>
      </c>
      <c r="D327" s="85" t="s">
        <v>13</v>
      </c>
      <c r="E327" s="85" t="s">
        <v>17</v>
      </c>
      <c r="F327" s="154">
        <v>0</v>
      </c>
      <c r="G327" s="85">
        <v>1</v>
      </c>
      <c r="H327" s="167">
        <f t="shared" ref="H327:H328" si="54">$H$2</f>
        <v>0</v>
      </c>
      <c r="I327" s="163">
        <f t="shared" ref="I327:I379" si="55">ROUND(F327-(F327*H327),2)</f>
        <v>0</v>
      </c>
      <c r="J327" s="163">
        <f t="shared" ref="J327:J379" si="56">ROUND((I327*G327),2)</f>
        <v>0</v>
      </c>
    </row>
    <row r="328" spans="1:14" s="87" customFormat="1" x14ac:dyDescent="0.25">
      <c r="A328" s="86">
        <v>10.1</v>
      </c>
      <c r="B328" s="120" t="s">
        <v>320</v>
      </c>
      <c r="C328" s="84" t="s">
        <v>321</v>
      </c>
      <c r="D328" s="85" t="s">
        <v>13</v>
      </c>
      <c r="E328" s="85">
        <v>21</v>
      </c>
      <c r="F328" s="154">
        <v>0</v>
      </c>
      <c r="G328" s="85">
        <v>1</v>
      </c>
      <c r="H328" s="167">
        <f t="shared" si="54"/>
        <v>0</v>
      </c>
      <c r="I328" s="163">
        <f t="shared" si="55"/>
        <v>0</v>
      </c>
      <c r="J328" s="163">
        <f t="shared" si="56"/>
        <v>0</v>
      </c>
    </row>
    <row r="329" spans="1:14" s="87" customFormat="1" x14ac:dyDescent="0.25">
      <c r="A329" s="86" t="s">
        <v>696</v>
      </c>
      <c r="B329" s="120" t="s">
        <v>228</v>
      </c>
      <c r="C329" s="84" t="s">
        <v>229</v>
      </c>
      <c r="D329" s="85">
        <v>36</v>
      </c>
      <c r="E329" s="85" t="s">
        <v>17</v>
      </c>
      <c r="F329" s="154">
        <v>0</v>
      </c>
      <c r="G329" s="85">
        <v>1</v>
      </c>
      <c r="H329" s="175">
        <f>$H$3</f>
        <v>0</v>
      </c>
      <c r="I329" s="163">
        <f t="shared" si="55"/>
        <v>0</v>
      </c>
      <c r="J329" s="163">
        <f t="shared" si="56"/>
        <v>0</v>
      </c>
    </row>
    <row r="330" spans="1:14" s="87" customFormat="1" x14ac:dyDescent="0.25">
      <c r="A330" s="86" t="s">
        <v>697</v>
      </c>
      <c r="B330" s="120" t="s">
        <v>324</v>
      </c>
      <c r="C330" s="84" t="s">
        <v>325</v>
      </c>
      <c r="D330" s="85" t="s">
        <v>13</v>
      </c>
      <c r="E330" s="85">
        <v>14</v>
      </c>
      <c r="F330" s="154">
        <v>0</v>
      </c>
      <c r="G330" s="85">
        <v>1</v>
      </c>
      <c r="H330" s="167">
        <f t="shared" ref="H330:H332" si="57">$H$2</f>
        <v>0</v>
      </c>
      <c r="I330" s="163">
        <f t="shared" si="55"/>
        <v>0</v>
      </c>
      <c r="J330" s="163">
        <f t="shared" si="56"/>
        <v>0</v>
      </c>
    </row>
    <row r="331" spans="1:14" s="87" customFormat="1" x14ac:dyDescent="0.25">
      <c r="A331" s="86" t="s">
        <v>698</v>
      </c>
      <c r="B331" s="120" t="s">
        <v>50</v>
      </c>
      <c r="C331" s="84" t="s">
        <v>51</v>
      </c>
      <c r="D331" s="85" t="s">
        <v>13</v>
      </c>
      <c r="E331" s="85">
        <v>14</v>
      </c>
      <c r="F331" s="154">
        <v>0</v>
      </c>
      <c r="G331" s="85">
        <v>1</v>
      </c>
      <c r="H331" s="167">
        <f t="shared" si="57"/>
        <v>0</v>
      </c>
      <c r="I331" s="163">
        <f t="shared" si="55"/>
        <v>0</v>
      </c>
      <c r="J331" s="163">
        <f t="shared" si="56"/>
        <v>0</v>
      </c>
    </row>
    <row r="332" spans="1:14" s="87" customFormat="1" x14ac:dyDescent="0.25">
      <c r="A332" s="86" t="s">
        <v>699</v>
      </c>
      <c r="B332" s="120" t="s">
        <v>328</v>
      </c>
      <c r="C332" s="84" t="s">
        <v>329</v>
      </c>
      <c r="D332" s="85" t="s">
        <v>13</v>
      </c>
      <c r="E332" s="85">
        <v>21</v>
      </c>
      <c r="F332" s="154">
        <v>266</v>
      </c>
      <c r="G332" s="85">
        <v>10</v>
      </c>
      <c r="H332" s="167">
        <f t="shared" si="57"/>
        <v>0</v>
      </c>
      <c r="I332" s="163">
        <f t="shared" si="55"/>
        <v>266</v>
      </c>
      <c r="J332" s="163">
        <f t="shared" si="56"/>
        <v>2660</v>
      </c>
    </row>
    <row r="333" spans="1:14" s="87" customFormat="1" x14ac:dyDescent="0.25">
      <c r="A333" s="86" t="s">
        <v>700</v>
      </c>
      <c r="B333" s="120" t="s">
        <v>43</v>
      </c>
      <c r="C333" s="84" t="s">
        <v>44</v>
      </c>
      <c r="D333" s="85">
        <v>36</v>
      </c>
      <c r="E333" s="85" t="s">
        <v>17</v>
      </c>
      <c r="F333" s="154">
        <v>159</v>
      </c>
      <c r="G333" s="85">
        <v>10</v>
      </c>
      <c r="H333" s="175">
        <f>$H$3</f>
        <v>0</v>
      </c>
      <c r="I333" s="163">
        <f t="shared" si="55"/>
        <v>159</v>
      </c>
      <c r="J333" s="163">
        <f t="shared" si="56"/>
        <v>1590</v>
      </c>
    </row>
    <row r="334" spans="1:14" s="87" customFormat="1" x14ac:dyDescent="0.25">
      <c r="A334" s="86" t="s">
        <v>701</v>
      </c>
      <c r="B334" s="120" t="s">
        <v>332</v>
      </c>
      <c r="C334" s="84" t="s">
        <v>333</v>
      </c>
      <c r="D334" s="85" t="s">
        <v>13</v>
      </c>
      <c r="E334" s="85">
        <v>21</v>
      </c>
      <c r="F334" s="154">
        <v>0</v>
      </c>
      <c r="G334" s="85">
        <v>10</v>
      </c>
      <c r="H334" s="167">
        <f t="shared" ref="H334:H342" si="58">$H$2</f>
        <v>0</v>
      </c>
      <c r="I334" s="163">
        <f t="shared" si="55"/>
        <v>0</v>
      </c>
      <c r="J334" s="163">
        <f t="shared" si="56"/>
        <v>0</v>
      </c>
    </row>
    <row r="335" spans="1:14" s="87" customFormat="1" x14ac:dyDescent="0.25">
      <c r="A335" s="86" t="s">
        <v>702</v>
      </c>
      <c r="B335" s="120" t="s">
        <v>335</v>
      </c>
      <c r="C335" s="84" t="s">
        <v>336</v>
      </c>
      <c r="D335" s="85" t="s">
        <v>13</v>
      </c>
      <c r="E335" s="85">
        <v>21</v>
      </c>
      <c r="F335" s="154">
        <v>0</v>
      </c>
      <c r="G335" s="85">
        <v>1</v>
      </c>
      <c r="H335" s="167">
        <f t="shared" si="58"/>
        <v>0</v>
      </c>
      <c r="I335" s="163">
        <f t="shared" si="55"/>
        <v>0</v>
      </c>
      <c r="J335" s="163">
        <f t="shared" si="56"/>
        <v>0</v>
      </c>
    </row>
    <row r="336" spans="1:14" s="87" customFormat="1" x14ac:dyDescent="0.25">
      <c r="A336" s="86" t="s">
        <v>703</v>
      </c>
      <c r="B336" s="120" t="s">
        <v>48</v>
      </c>
      <c r="C336" s="84" t="s">
        <v>49</v>
      </c>
      <c r="D336" s="85" t="s">
        <v>13</v>
      </c>
      <c r="E336" s="85">
        <v>21</v>
      </c>
      <c r="F336" s="154">
        <v>0</v>
      </c>
      <c r="G336" s="85">
        <v>10</v>
      </c>
      <c r="H336" s="167">
        <f t="shared" si="58"/>
        <v>0</v>
      </c>
      <c r="I336" s="163">
        <f t="shared" si="55"/>
        <v>0</v>
      </c>
      <c r="J336" s="163">
        <f t="shared" si="56"/>
        <v>0</v>
      </c>
    </row>
    <row r="337" spans="1:10" s="87" customFormat="1" x14ac:dyDescent="0.25">
      <c r="A337" s="86" t="s">
        <v>704</v>
      </c>
      <c r="B337" s="120" t="s">
        <v>46</v>
      </c>
      <c r="C337" s="84" t="s">
        <v>47</v>
      </c>
      <c r="D337" s="85" t="s">
        <v>13</v>
      </c>
      <c r="E337" s="85">
        <v>14</v>
      </c>
      <c r="F337" s="154">
        <v>0</v>
      </c>
      <c r="G337" s="85">
        <v>10</v>
      </c>
      <c r="H337" s="167">
        <f t="shared" si="58"/>
        <v>0</v>
      </c>
      <c r="I337" s="163">
        <f t="shared" si="55"/>
        <v>0</v>
      </c>
      <c r="J337" s="163">
        <f t="shared" si="56"/>
        <v>0</v>
      </c>
    </row>
    <row r="338" spans="1:10" s="87" customFormat="1" x14ac:dyDescent="0.25">
      <c r="A338" s="86" t="s">
        <v>705</v>
      </c>
      <c r="B338" s="120" t="s">
        <v>45</v>
      </c>
      <c r="C338" s="84" t="s">
        <v>230</v>
      </c>
      <c r="D338" s="85" t="s">
        <v>13</v>
      </c>
      <c r="E338" s="85">
        <v>14</v>
      </c>
      <c r="F338" s="154">
        <v>0</v>
      </c>
      <c r="G338" s="85">
        <v>10</v>
      </c>
      <c r="H338" s="167">
        <f t="shared" si="58"/>
        <v>0</v>
      </c>
      <c r="I338" s="163">
        <f t="shared" si="55"/>
        <v>0</v>
      </c>
      <c r="J338" s="163">
        <f t="shared" si="56"/>
        <v>0</v>
      </c>
    </row>
    <row r="339" spans="1:10" s="87" customFormat="1" x14ac:dyDescent="0.25">
      <c r="A339" s="86" t="s">
        <v>706</v>
      </c>
      <c r="B339" s="120" t="s">
        <v>231</v>
      </c>
      <c r="C339" s="84" t="s">
        <v>232</v>
      </c>
      <c r="D339" s="85" t="s">
        <v>13</v>
      </c>
      <c r="E339" s="85">
        <v>14</v>
      </c>
      <c r="F339" s="154">
        <v>0</v>
      </c>
      <c r="G339" s="85">
        <v>10</v>
      </c>
      <c r="H339" s="167">
        <f t="shared" si="58"/>
        <v>0</v>
      </c>
      <c r="I339" s="163">
        <f t="shared" si="55"/>
        <v>0</v>
      </c>
      <c r="J339" s="163">
        <f t="shared" si="56"/>
        <v>0</v>
      </c>
    </row>
    <row r="340" spans="1:10" s="87" customFormat="1" x14ac:dyDescent="0.25">
      <c r="A340" s="86" t="s">
        <v>707</v>
      </c>
      <c r="B340" s="120" t="s">
        <v>233</v>
      </c>
      <c r="C340" s="84" t="s">
        <v>234</v>
      </c>
      <c r="D340" s="85" t="s">
        <v>13</v>
      </c>
      <c r="E340" s="85">
        <v>21</v>
      </c>
      <c r="F340" s="154">
        <v>0</v>
      </c>
      <c r="G340" s="85">
        <v>10</v>
      </c>
      <c r="H340" s="167">
        <f t="shared" si="58"/>
        <v>0</v>
      </c>
      <c r="I340" s="163">
        <f t="shared" si="55"/>
        <v>0</v>
      </c>
      <c r="J340" s="163">
        <f t="shared" si="56"/>
        <v>0</v>
      </c>
    </row>
    <row r="341" spans="1:10" s="87" customFormat="1" x14ac:dyDescent="0.25">
      <c r="A341" s="86" t="s">
        <v>708</v>
      </c>
      <c r="B341" s="120" t="s">
        <v>235</v>
      </c>
      <c r="C341" s="84" t="s">
        <v>236</v>
      </c>
      <c r="D341" s="85" t="s">
        <v>13</v>
      </c>
      <c r="E341" s="85">
        <v>21</v>
      </c>
      <c r="F341" s="154">
        <v>0</v>
      </c>
      <c r="G341" s="85">
        <v>1</v>
      </c>
      <c r="H341" s="167">
        <f t="shared" si="58"/>
        <v>0</v>
      </c>
      <c r="I341" s="163">
        <f t="shared" si="55"/>
        <v>0</v>
      </c>
      <c r="J341" s="163">
        <f t="shared" si="56"/>
        <v>0</v>
      </c>
    </row>
    <row r="342" spans="1:10" s="87" customFormat="1" x14ac:dyDescent="0.25">
      <c r="A342" s="86">
        <v>10.199999999999999</v>
      </c>
      <c r="B342" s="120" t="s">
        <v>219</v>
      </c>
      <c r="C342" s="84" t="s">
        <v>220</v>
      </c>
      <c r="D342" s="85" t="s">
        <v>13</v>
      </c>
      <c r="E342" s="85">
        <v>14</v>
      </c>
      <c r="F342" s="154">
        <v>0</v>
      </c>
      <c r="G342" s="85">
        <v>1</v>
      </c>
      <c r="H342" s="167">
        <f t="shared" si="58"/>
        <v>0</v>
      </c>
      <c r="I342" s="163">
        <f t="shared" si="55"/>
        <v>0</v>
      </c>
      <c r="J342" s="163">
        <f t="shared" si="56"/>
        <v>0</v>
      </c>
    </row>
    <row r="343" spans="1:10" s="87" customFormat="1" ht="24" customHeight="1" x14ac:dyDescent="0.25">
      <c r="A343" s="86" t="s">
        <v>709</v>
      </c>
      <c r="B343" s="120" t="s">
        <v>221</v>
      </c>
      <c r="C343" s="84" t="s">
        <v>222</v>
      </c>
      <c r="D343" s="85">
        <v>36</v>
      </c>
      <c r="E343" s="85" t="s">
        <v>17</v>
      </c>
      <c r="F343" s="154">
        <v>0</v>
      </c>
      <c r="G343" s="85">
        <v>1</v>
      </c>
      <c r="H343" s="175">
        <f>$H$3</f>
        <v>0</v>
      </c>
      <c r="I343" s="163">
        <f t="shared" si="55"/>
        <v>0</v>
      </c>
      <c r="J343" s="163">
        <f t="shared" si="56"/>
        <v>0</v>
      </c>
    </row>
    <row r="344" spans="1:10" s="87" customFormat="1" x14ac:dyDescent="0.25">
      <c r="A344" s="86" t="s">
        <v>710</v>
      </c>
      <c r="B344" s="120" t="s">
        <v>345</v>
      </c>
      <c r="C344" s="84" t="s">
        <v>346</v>
      </c>
      <c r="D344" s="85" t="s">
        <v>13</v>
      </c>
      <c r="E344" s="85">
        <v>21</v>
      </c>
      <c r="F344" s="154">
        <v>200</v>
      </c>
      <c r="G344" s="85">
        <v>1</v>
      </c>
      <c r="H344" s="167">
        <f>$H$2</f>
        <v>0</v>
      </c>
      <c r="I344" s="163">
        <f t="shared" si="55"/>
        <v>200</v>
      </c>
      <c r="J344" s="163">
        <f t="shared" si="56"/>
        <v>200</v>
      </c>
    </row>
    <row r="345" spans="1:10" s="87" customFormat="1" ht="24" customHeight="1" x14ac:dyDescent="0.25">
      <c r="A345" s="86" t="s">
        <v>711</v>
      </c>
      <c r="B345" s="120" t="s">
        <v>348</v>
      </c>
      <c r="C345" s="84" t="s">
        <v>349</v>
      </c>
      <c r="D345" s="85">
        <v>36</v>
      </c>
      <c r="E345" s="85" t="s">
        <v>17</v>
      </c>
      <c r="F345" s="154">
        <v>114</v>
      </c>
      <c r="G345" s="85">
        <v>1</v>
      </c>
      <c r="H345" s="175">
        <f>$H$3</f>
        <v>0</v>
      </c>
      <c r="I345" s="163">
        <f t="shared" si="55"/>
        <v>114</v>
      </c>
      <c r="J345" s="163">
        <f t="shared" si="56"/>
        <v>114</v>
      </c>
    </row>
    <row r="346" spans="1:10" s="87" customFormat="1" x14ac:dyDescent="0.25">
      <c r="A346" s="86" t="s">
        <v>712</v>
      </c>
      <c r="B346" s="120" t="s">
        <v>37</v>
      </c>
      <c r="C346" s="84" t="s">
        <v>38</v>
      </c>
      <c r="D346" s="85" t="s">
        <v>13</v>
      </c>
      <c r="E346" s="85">
        <v>14</v>
      </c>
      <c r="F346" s="154">
        <v>0</v>
      </c>
      <c r="G346" s="85">
        <v>1</v>
      </c>
      <c r="H346" s="167">
        <f t="shared" ref="H346:H351" si="59">$H$2</f>
        <v>0</v>
      </c>
      <c r="I346" s="163">
        <f t="shared" si="55"/>
        <v>0</v>
      </c>
      <c r="J346" s="163">
        <f t="shared" si="56"/>
        <v>0</v>
      </c>
    </row>
    <row r="347" spans="1:10" s="87" customFormat="1" x14ac:dyDescent="0.25">
      <c r="A347" s="86" t="s">
        <v>713</v>
      </c>
      <c r="B347" s="120" t="s">
        <v>41</v>
      </c>
      <c r="C347" s="84" t="s">
        <v>42</v>
      </c>
      <c r="D347" s="85" t="s">
        <v>13</v>
      </c>
      <c r="E347" s="85">
        <v>21</v>
      </c>
      <c r="F347" s="154">
        <v>0</v>
      </c>
      <c r="G347" s="85">
        <v>1</v>
      </c>
      <c r="H347" s="167">
        <f t="shared" si="59"/>
        <v>0</v>
      </c>
      <c r="I347" s="163">
        <f t="shared" si="55"/>
        <v>0</v>
      </c>
      <c r="J347" s="163">
        <f t="shared" si="56"/>
        <v>0</v>
      </c>
    </row>
    <row r="348" spans="1:10" s="87" customFormat="1" x14ac:dyDescent="0.25">
      <c r="A348" s="86" t="s">
        <v>714</v>
      </c>
      <c r="B348" s="120" t="s">
        <v>35</v>
      </c>
      <c r="C348" s="84" t="s">
        <v>36</v>
      </c>
      <c r="D348" s="85" t="s">
        <v>13</v>
      </c>
      <c r="E348" s="85">
        <v>14</v>
      </c>
      <c r="F348" s="154">
        <v>0</v>
      </c>
      <c r="G348" s="85">
        <v>1</v>
      </c>
      <c r="H348" s="167">
        <f t="shared" si="59"/>
        <v>0</v>
      </c>
      <c r="I348" s="163">
        <f t="shared" si="55"/>
        <v>0</v>
      </c>
      <c r="J348" s="163">
        <f t="shared" si="56"/>
        <v>0</v>
      </c>
    </row>
    <row r="349" spans="1:10" s="87" customFormat="1" x14ac:dyDescent="0.25">
      <c r="A349" s="86" t="s">
        <v>715</v>
      </c>
      <c r="B349" s="120" t="s">
        <v>39</v>
      </c>
      <c r="C349" s="84" t="s">
        <v>40</v>
      </c>
      <c r="D349" s="85" t="s">
        <v>13</v>
      </c>
      <c r="E349" s="85">
        <v>14</v>
      </c>
      <c r="F349" s="154">
        <v>0</v>
      </c>
      <c r="G349" s="85">
        <v>1</v>
      </c>
      <c r="H349" s="167">
        <f t="shared" si="59"/>
        <v>0</v>
      </c>
      <c r="I349" s="163">
        <f t="shared" si="55"/>
        <v>0</v>
      </c>
      <c r="J349" s="163">
        <f t="shared" si="56"/>
        <v>0</v>
      </c>
    </row>
    <row r="350" spans="1:10" s="87" customFormat="1" x14ac:dyDescent="0.25">
      <c r="A350" s="86" t="s">
        <v>716</v>
      </c>
      <c r="B350" s="120" t="s">
        <v>223</v>
      </c>
      <c r="C350" s="84" t="s">
        <v>224</v>
      </c>
      <c r="D350" s="85" t="s">
        <v>13</v>
      </c>
      <c r="E350" s="85">
        <v>14</v>
      </c>
      <c r="F350" s="154">
        <v>0</v>
      </c>
      <c r="G350" s="85">
        <v>1</v>
      </c>
      <c r="H350" s="167">
        <f t="shared" si="59"/>
        <v>0</v>
      </c>
      <c r="I350" s="163">
        <f t="shared" si="55"/>
        <v>0</v>
      </c>
      <c r="J350" s="163">
        <f t="shared" si="56"/>
        <v>0</v>
      </c>
    </row>
    <row r="351" spans="1:10" s="87" customFormat="1" x14ac:dyDescent="0.25">
      <c r="A351" s="86" t="s">
        <v>717</v>
      </c>
      <c r="B351" s="120" t="s">
        <v>356</v>
      </c>
      <c r="C351" s="84" t="s">
        <v>357</v>
      </c>
      <c r="D351" s="85" t="s">
        <v>13</v>
      </c>
      <c r="E351" s="85">
        <v>21</v>
      </c>
      <c r="F351" s="154">
        <v>0</v>
      </c>
      <c r="G351" s="85">
        <v>1</v>
      </c>
      <c r="H351" s="167">
        <f t="shared" si="59"/>
        <v>0</v>
      </c>
      <c r="I351" s="163">
        <f t="shared" si="55"/>
        <v>0</v>
      </c>
      <c r="J351" s="163">
        <f t="shared" si="56"/>
        <v>0</v>
      </c>
    </row>
    <row r="352" spans="1:10" s="87" customFormat="1" ht="24" customHeight="1" x14ac:dyDescent="0.25">
      <c r="A352" s="86" t="s">
        <v>718</v>
      </c>
      <c r="B352" s="120" t="s">
        <v>359</v>
      </c>
      <c r="C352" s="84" t="s">
        <v>360</v>
      </c>
      <c r="D352" s="85">
        <v>36</v>
      </c>
      <c r="E352" s="85" t="s">
        <v>17</v>
      </c>
      <c r="F352" s="154">
        <v>4500</v>
      </c>
      <c r="G352" s="85">
        <v>1</v>
      </c>
      <c r="H352" s="175">
        <f>$H$3</f>
        <v>0</v>
      </c>
      <c r="I352" s="163">
        <f t="shared" si="55"/>
        <v>4500</v>
      </c>
      <c r="J352" s="163">
        <f t="shared" si="56"/>
        <v>4500</v>
      </c>
    </row>
    <row r="353" spans="1:10" s="87" customFormat="1" x14ac:dyDescent="0.25">
      <c r="A353" s="86" t="s">
        <v>719</v>
      </c>
      <c r="B353" s="120" t="s">
        <v>362</v>
      </c>
      <c r="C353" s="84" t="s">
        <v>363</v>
      </c>
      <c r="D353" s="85" t="s">
        <v>13</v>
      </c>
      <c r="E353" s="85">
        <v>14</v>
      </c>
      <c r="F353" s="154">
        <v>0</v>
      </c>
      <c r="G353" s="85">
        <v>1</v>
      </c>
      <c r="H353" s="167">
        <f t="shared" ref="H353:H354" si="60">$H$2</f>
        <v>0</v>
      </c>
      <c r="I353" s="163">
        <f t="shared" si="55"/>
        <v>0</v>
      </c>
      <c r="J353" s="163">
        <f t="shared" si="56"/>
        <v>0</v>
      </c>
    </row>
    <row r="354" spans="1:10" s="87" customFormat="1" x14ac:dyDescent="0.25">
      <c r="A354" s="86">
        <v>10.3</v>
      </c>
      <c r="B354" s="120" t="s">
        <v>14</v>
      </c>
      <c r="C354" s="84" t="s">
        <v>15</v>
      </c>
      <c r="D354" s="85" t="s">
        <v>13</v>
      </c>
      <c r="E354" s="85">
        <v>14</v>
      </c>
      <c r="F354" s="154">
        <v>7596.2</v>
      </c>
      <c r="G354" s="85">
        <v>1</v>
      </c>
      <c r="H354" s="167">
        <f t="shared" si="60"/>
        <v>0</v>
      </c>
      <c r="I354" s="163">
        <f t="shared" si="55"/>
        <v>7596.2</v>
      </c>
      <c r="J354" s="163">
        <f t="shared" si="56"/>
        <v>7596.2</v>
      </c>
    </row>
    <row r="355" spans="1:10" s="87" customFormat="1" x14ac:dyDescent="0.25">
      <c r="A355" s="86" t="s">
        <v>720</v>
      </c>
      <c r="B355" s="120" t="s">
        <v>16</v>
      </c>
      <c r="C355" s="84" t="s">
        <v>225</v>
      </c>
      <c r="D355" s="85">
        <v>36</v>
      </c>
      <c r="E355" s="85" t="s">
        <v>17</v>
      </c>
      <c r="F355" s="154">
        <v>15750</v>
      </c>
      <c r="G355" s="85">
        <v>1</v>
      </c>
      <c r="H355" s="175">
        <f>$H$3</f>
        <v>0</v>
      </c>
      <c r="I355" s="163">
        <f t="shared" si="55"/>
        <v>15750</v>
      </c>
      <c r="J355" s="163">
        <f t="shared" si="56"/>
        <v>15750</v>
      </c>
    </row>
    <row r="356" spans="1:10" s="87" customFormat="1" x14ac:dyDescent="0.25">
      <c r="A356" s="86" t="s">
        <v>721</v>
      </c>
      <c r="B356" s="120" t="s">
        <v>520</v>
      </c>
      <c r="C356" s="84" t="s">
        <v>521</v>
      </c>
      <c r="D356" s="85" t="s">
        <v>13</v>
      </c>
      <c r="E356" s="85">
        <v>14</v>
      </c>
      <c r="F356" s="154">
        <v>0</v>
      </c>
      <c r="G356" s="85">
        <v>1</v>
      </c>
      <c r="H356" s="167">
        <f t="shared" ref="H356:H373" si="61">$H$2</f>
        <v>0</v>
      </c>
      <c r="I356" s="163">
        <f t="shared" si="55"/>
        <v>0</v>
      </c>
      <c r="J356" s="163">
        <f t="shared" si="56"/>
        <v>0</v>
      </c>
    </row>
    <row r="357" spans="1:10" s="87" customFormat="1" x14ac:dyDescent="0.25">
      <c r="A357" s="86" t="s">
        <v>722</v>
      </c>
      <c r="B357" s="120" t="s">
        <v>18</v>
      </c>
      <c r="C357" s="84" t="s">
        <v>19</v>
      </c>
      <c r="D357" s="85" t="s">
        <v>13</v>
      </c>
      <c r="E357" s="85">
        <v>14</v>
      </c>
      <c r="F357" s="154">
        <v>0</v>
      </c>
      <c r="G357" s="85">
        <v>1</v>
      </c>
      <c r="H357" s="167">
        <f t="shared" si="61"/>
        <v>0</v>
      </c>
      <c r="I357" s="163">
        <f t="shared" si="55"/>
        <v>0</v>
      </c>
      <c r="J357" s="163">
        <f t="shared" si="56"/>
        <v>0</v>
      </c>
    </row>
    <row r="358" spans="1:10" s="87" customFormat="1" x14ac:dyDescent="0.25">
      <c r="A358" s="86" t="s">
        <v>723</v>
      </c>
      <c r="B358" s="120" t="s">
        <v>20</v>
      </c>
      <c r="C358" s="84" t="s">
        <v>21</v>
      </c>
      <c r="D358" s="85" t="s">
        <v>13</v>
      </c>
      <c r="E358" s="85">
        <v>14</v>
      </c>
      <c r="F358" s="154">
        <v>7596.2</v>
      </c>
      <c r="G358" s="85">
        <v>1</v>
      </c>
      <c r="H358" s="167">
        <f t="shared" si="61"/>
        <v>0</v>
      </c>
      <c r="I358" s="163">
        <f t="shared" si="55"/>
        <v>7596.2</v>
      </c>
      <c r="J358" s="163">
        <f t="shared" si="56"/>
        <v>7596.2</v>
      </c>
    </row>
    <row r="359" spans="1:10" s="87" customFormat="1" x14ac:dyDescent="0.25">
      <c r="A359" s="86" t="s">
        <v>724</v>
      </c>
      <c r="B359" s="120" t="s">
        <v>275</v>
      </c>
      <c r="C359" s="84" t="s">
        <v>276</v>
      </c>
      <c r="D359" s="85" t="s">
        <v>13</v>
      </c>
      <c r="E359" s="85">
        <v>14</v>
      </c>
      <c r="F359" s="154">
        <v>0</v>
      </c>
      <c r="G359" s="85">
        <v>1</v>
      </c>
      <c r="H359" s="167">
        <f t="shared" si="61"/>
        <v>0</v>
      </c>
      <c r="I359" s="163">
        <f t="shared" si="55"/>
        <v>0</v>
      </c>
      <c r="J359" s="163">
        <f t="shared" si="56"/>
        <v>0</v>
      </c>
    </row>
    <row r="360" spans="1:10" s="87" customFormat="1" x14ac:dyDescent="0.25">
      <c r="A360" s="86" t="s">
        <v>725</v>
      </c>
      <c r="B360" s="120" t="s">
        <v>373</v>
      </c>
      <c r="C360" s="84" t="s">
        <v>374</v>
      </c>
      <c r="D360" s="85" t="s">
        <v>13</v>
      </c>
      <c r="E360" s="85">
        <v>14</v>
      </c>
      <c r="F360" s="154">
        <v>0</v>
      </c>
      <c r="G360" s="85">
        <v>1</v>
      </c>
      <c r="H360" s="167">
        <f t="shared" si="61"/>
        <v>0</v>
      </c>
      <c r="I360" s="163">
        <f t="shared" si="55"/>
        <v>0</v>
      </c>
      <c r="J360" s="163">
        <f t="shared" si="56"/>
        <v>0</v>
      </c>
    </row>
    <row r="361" spans="1:10" s="87" customFormat="1" x14ac:dyDescent="0.25">
      <c r="A361" s="86" t="s">
        <v>726</v>
      </c>
      <c r="B361" s="120" t="s">
        <v>22</v>
      </c>
      <c r="C361" s="84" t="s">
        <v>23</v>
      </c>
      <c r="D361" s="85" t="s">
        <v>13</v>
      </c>
      <c r="E361" s="85">
        <v>14</v>
      </c>
      <c r="F361" s="154">
        <v>15196.2</v>
      </c>
      <c r="G361" s="85">
        <v>1</v>
      </c>
      <c r="H361" s="167">
        <f t="shared" si="61"/>
        <v>0</v>
      </c>
      <c r="I361" s="163">
        <f t="shared" si="55"/>
        <v>15196.2</v>
      </c>
      <c r="J361" s="163">
        <f t="shared" si="56"/>
        <v>15196.2</v>
      </c>
    </row>
    <row r="362" spans="1:10" s="87" customFormat="1" x14ac:dyDescent="0.25">
      <c r="A362" s="86" t="s">
        <v>727</v>
      </c>
      <c r="B362" s="120" t="s">
        <v>24</v>
      </c>
      <c r="C362" s="84" t="s">
        <v>25</v>
      </c>
      <c r="D362" s="85" t="s">
        <v>13</v>
      </c>
      <c r="E362" s="85">
        <v>14</v>
      </c>
      <c r="F362" s="154">
        <v>15196.2</v>
      </c>
      <c r="G362" s="85">
        <v>1</v>
      </c>
      <c r="H362" s="167">
        <f t="shared" si="61"/>
        <v>0</v>
      </c>
      <c r="I362" s="163">
        <f t="shared" si="55"/>
        <v>15196.2</v>
      </c>
      <c r="J362" s="163">
        <f t="shared" si="56"/>
        <v>15196.2</v>
      </c>
    </row>
    <row r="363" spans="1:10" s="87" customFormat="1" x14ac:dyDescent="0.25">
      <c r="A363" s="86" t="s">
        <v>728</v>
      </c>
      <c r="B363" s="120" t="s">
        <v>26</v>
      </c>
      <c r="C363" s="84" t="s">
        <v>27</v>
      </c>
      <c r="D363" s="85" t="s">
        <v>13</v>
      </c>
      <c r="E363" s="85">
        <v>14</v>
      </c>
      <c r="F363" s="154">
        <v>7596.2</v>
      </c>
      <c r="G363" s="85">
        <v>1</v>
      </c>
      <c r="H363" s="167">
        <f t="shared" si="61"/>
        <v>0</v>
      </c>
      <c r="I363" s="163">
        <f t="shared" si="55"/>
        <v>7596.2</v>
      </c>
      <c r="J363" s="163">
        <f t="shared" si="56"/>
        <v>7596.2</v>
      </c>
    </row>
    <row r="364" spans="1:10" s="87" customFormat="1" x14ac:dyDescent="0.25">
      <c r="A364" s="86" t="s">
        <v>729</v>
      </c>
      <c r="B364" s="120" t="s">
        <v>26</v>
      </c>
      <c r="C364" s="84" t="s">
        <v>27</v>
      </c>
      <c r="D364" s="85" t="s">
        <v>13</v>
      </c>
      <c r="E364" s="85">
        <v>14</v>
      </c>
      <c r="F364" s="154">
        <v>7596.2</v>
      </c>
      <c r="G364" s="85">
        <v>1</v>
      </c>
      <c r="H364" s="167">
        <f t="shared" si="61"/>
        <v>0</v>
      </c>
      <c r="I364" s="163">
        <f t="shared" si="55"/>
        <v>7596.2</v>
      </c>
      <c r="J364" s="163">
        <f t="shared" si="56"/>
        <v>7596.2</v>
      </c>
    </row>
    <row r="365" spans="1:10" s="87" customFormat="1" x14ac:dyDescent="0.25">
      <c r="A365" s="86" t="s">
        <v>730</v>
      </c>
      <c r="B365" s="120" t="s">
        <v>26</v>
      </c>
      <c r="C365" s="84" t="s">
        <v>27</v>
      </c>
      <c r="D365" s="85" t="s">
        <v>13</v>
      </c>
      <c r="E365" s="85">
        <v>14</v>
      </c>
      <c r="F365" s="154">
        <v>7596.2</v>
      </c>
      <c r="G365" s="85">
        <v>1</v>
      </c>
      <c r="H365" s="167">
        <f t="shared" si="61"/>
        <v>0</v>
      </c>
      <c r="I365" s="163">
        <f t="shared" si="55"/>
        <v>7596.2</v>
      </c>
      <c r="J365" s="163">
        <f t="shared" si="56"/>
        <v>7596.2</v>
      </c>
    </row>
    <row r="366" spans="1:10" s="87" customFormat="1" x14ac:dyDescent="0.25">
      <c r="A366" s="86" t="s">
        <v>731</v>
      </c>
      <c r="B366" s="120" t="s">
        <v>26</v>
      </c>
      <c r="C366" s="84" t="s">
        <v>27</v>
      </c>
      <c r="D366" s="85" t="s">
        <v>13</v>
      </c>
      <c r="E366" s="85">
        <v>14</v>
      </c>
      <c r="F366" s="154">
        <v>7596.2</v>
      </c>
      <c r="G366" s="85">
        <v>1</v>
      </c>
      <c r="H366" s="167">
        <f t="shared" si="61"/>
        <v>0</v>
      </c>
      <c r="I366" s="163">
        <f t="shared" si="55"/>
        <v>7596.2</v>
      </c>
      <c r="J366" s="163">
        <f t="shared" si="56"/>
        <v>7596.2</v>
      </c>
    </row>
    <row r="367" spans="1:10" s="87" customFormat="1" x14ac:dyDescent="0.25">
      <c r="A367" s="86" t="s">
        <v>732</v>
      </c>
      <c r="B367" s="120" t="s">
        <v>26</v>
      </c>
      <c r="C367" s="84" t="s">
        <v>27</v>
      </c>
      <c r="D367" s="85" t="s">
        <v>13</v>
      </c>
      <c r="E367" s="85">
        <v>14</v>
      </c>
      <c r="F367" s="154">
        <v>7596.2</v>
      </c>
      <c r="G367" s="85">
        <v>1</v>
      </c>
      <c r="H367" s="167">
        <f t="shared" si="61"/>
        <v>0</v>
      </c>
      <c r="I367" s="163">
        <f t="shared" si="55"/>
        <v>7596.2</v>
      </c>
      <c r="J367" s="163">
        <f t="shared" si="56"/>
        <v>7596.2</v>
      </c>
    </row>
    <row r="368" spans="1:10" s="87" customFormat="1" x14ac:dyDescent="0.25">
      <c r="A368" s="86" t="s">
        <v>733</v>
      </c>
      <c r="B368" s="120" t="s">
        <v>26</v>
      </c>
      <c r="C368" s="84" t="s">
        <v>27</v>
      </c>
      <c r="D368" s="85" t="s">
        <v>13</v>
      </c>
      <c r="E368" s="85">
        <v>14</v>
      </c>
      <c r="F368" s="154">
        <v>7596.2</v>
      </c>
      <c r="G368" s="85">
        <v>1</v>
      </c>
      <c r="H368" s="167">
        <f t="shared" si="61"/>
        <v>0</v>
      </c>
      <c r="I368" s="163">
        <f t="shared" si="55"/>
        <v>7596.2</v>
      </c>
      <c r="J368" s="163">
        <f t="shared" si="56"/>
        <v>7596.2</v>
      </c>
    </row>
    <row r="369" spans="1:14" s="87" customFormat="1" x14ac:dyDescent="0.25">
      <c r="A369" s="86" t="s">
        <v>734</v>
      </c>
      <c r="B369" s="120" t="s">
        <v>26</v>
      </c>
      <c r="C369" s="84" t="s">
        <v>27</v>
      </c>
      <c r="D369" s="85" t="s">
        <v>13</v>
      </c>
      <c r="E369" s="85">
        <v>14</v>
      </c>
      <c r="F369" s="154">
        <v>7596.2</v>
      </c>
      <c r="G369" s="85">
        <v>1</v>
      </c>
      <c r="H369" s="167">
        <f t="shared" si="61"/>
        <v>0</v>
      </c>
      <c r="I369" s="163">
        <f t="shared" si="55"/>
        <v>7596.2</v>
      </c>
      <c r="J369" s="163">
        <f t="shared" si="56"/>
        <v>7596.2</v>
      </c>
    </row>
    <row r="370" spans="1:14" s="87" customFormat="1" x14ac:dyDescent="0.25">
      <c r="A370" s="86" t="s">
        <v>735</v>
      </c>
      <c r="B370" s="120" t="s">
        <v>28</v>
      </c>
      <c r="C370" s="84" t="s">
        <v>29</v>
      </c>
      <c r="D370" s="85" t="s">
        <v>13</v>
      </c>
      <c r="E370" s="85">
        <v>14</v>
      </c>
      <c r="F370" s="154">
        <v>4556.2</v>
      </c>
      <c r="G370" s="85">
        <v>1</v>
      </c>
      <c r="H370" s="167">
        <f t="shared" si="61"/>
        <v>0</v>
      </c>
      <c r="I370" s="163">
        <f t="shared" si="55"/>
        <v>4556.2</v>
      </c>
      <c r="J370" s="163">
        <f t="shared" si="56"/>
        <v>4556.2</v>
      </c>
    </row>
    <row r="371" spans="1:14" s="87" customFormat="1" x14ac:dyDescent="0.25">
      <c r="A371" s="86" t="s">
        <v>736</v>
      </c>
      <c r="B371" s="120" t="s">
        <v>30</v>
      </c>
      <c r="C371" s="84" t="s">
        <v>31</v>
      </c>
      <c r="D371" s="85" t="s">
        <v>13</v>
      </c>
      <c r="E371" s="85">
        <v>14</v>
      </c>
      <c r="F371" s="154">
        <v>0</v>
      </c>
      <c r="G371" s="85">
        <v>6</v>
      </c>
      <c r="H371" s="167">
        <f t="shared" si="61"/>
        <v>0</v>
      </c>
      <c r="I371" s="163">
        <f t="shared" si="55"/>
        <v>0</v>
      </c>
      <c r="J371" s="163">
        <f t="shared" si="56"/>
        <v>0</v>
      </c>
    </row>
    <row r="372" spans="1:14" s="87" customFormat="1" x14ac:dyDescent="0.25">
      <c r="A372" s="86" t="s">
        <v>737</v>
      </c>
      <c r="B372" s="120" t="s">
        <v>32</v>
      </c>
      <c r="C372" s="84" t="s">
        <v>29</v>
      </c>
      <c r="D372" s="85" t="s">
        <v>13</v>
      </c>
      <c r="E372" s="85">
        <v>14</v>
      </c>
      <c r="F372" s="154">
        <v>4556.2</v>
      </c>
      <c r="G372" s="85">
        <v>1</v>
      </c>
      <c r="H372" s="167">
        <f t="shared" si="61"/>
        <v>0</v>
      </c>
      <c r="I372" s="163">
        <f t="shared" si="55"/>
        <v>4556.2</v>
      </c>
      <c r="J372" s="163">
        <f t="shared" si="56"/>
        <v>4556.2</v>
      </c>
    </row>
    <row r="373" spans="1:14" s="87" customFormat="1" x14ac:dyDescent="0.25">
      <c r="A373" s="86">
        <v>10.4</v>
      </c>
      <c r="B373" s="120" t="s">
        <v>535</v>
      </c>
      <c r="C373" s="84" t="s">
        <v>536</v>
      </c>
      <c r="D373" s="85" t="s">
        <v>13</v>
      </c>
      <c r="E373" s="85">
        <v>14</v>
      </c>
      <c r="F373" s="154">
        <v>13530</v>
      </c>
      <c r="G373" s="85">
        <v>1</v>
      </c>
      <c r="H373" s="167">
        <f t="shared" si="61"/>
        <v>0</v>
      </c>
      <c r="I373" s="163">
        <f t="shared" si="55"/>
        <v>13530</v>
      </c>
      <c r="J373" s="163">
        <f t="shared" si="56"/>
        <v>13530</v>
      </c>
    </row>
    <row r="374" spans="1:14" s="87" customFormat="1" x14ac:dyDescent="0.25">
      <c r="A374" s="86" t="s">
        <v>738</v>
      </c>
      <c r="B374" s="120" t="s">
        <v>538</v>
      </c>
      <c r="C374" s="84" t="s">
        <v>539</v>
      </c>
      <c r="D374" s="85">
        <v>36</v>
      </c>
      <c r="E374" s="85" t="s">
        <v>17</v>
      </c>
      <c r="F374" s="154">
        <v>0</v>
      </c>
      <c r="G374" s="85">
        <v>1</v>
      </c>
      <c r="H374" s="175">
        <f>$H$3</f>
        <v>0</v>
      </c>
      <c r="I374" s="163">
        <f t="shared" si="55"/>
        <v>0</v>
      </c>
      <c r="J374" s="163">
        <f t="shared" si="56"/>
        <v>0</v>
      </c>
    </row>
    <row r="375" spans="1:14" s="87" customFormat="1" x14ac:dyDescent="0.25">
      <c r="A375" s="86" t="s">
        <v>739</v>
      </c>
      <c r="B375" s="120" t="s">
        <v>541</v>
      </c>
      <c r="C375" s="84" t="s">
        <v>542</v>
      </c>
      <c r="D375" s="85" t="s">
        <v>13</v>
      </c>
      <c r="E375" s="85">
        <v>14</v>
      </c>
      <c r="F375" s="154">
        <v>0</v>
      </c>
      <c r="G375" s="85">
        <v>10</v>
      </c>
      <c r="H375" s="167">
        <f t="shared" ref="H375:H378" si="62">$H$2</f>
        <v>0</v>
      </c>
      <c r="I375" s="163">
        <f t="shared" si="55"/>
        <v>0</v>
      </c>
      <c r="J375" s="163">
        <f t="shared" si="56"/>
        <v>0</v>
      </c>
    </row>
    <row r="376" spans="1:14" s="87" customFormat="1" x14ac:dyDescent="0.25">
      <c r="A376" s="86" t="s">
        <v>740</v>
      </c>
      <c r="B376" s="120" t="s">
        <v>226</v>
      </c>
      <c r="C376" s="84" t="s">
        <v>227</v>
      </c>
      <c r="D376" s="85" t="s">
        <v>13</v>
      </c>
      <c r="E376" s="85">
        <v>14</v>
      </c>
      <c r="F376" s="154">
        <v>0</v>
      </c>
      <c r="G376" s="85">
        <v>10</v>
      </c>
      <c r="H376" s="167">
        <f t="shared" si="62"/>
        <v>0</v>
      </c>
      <c r="I376" s="163">
        <f t="shared" si="55"/>
        <v>0</v>
      </c>
      <c r="J376" s="163">
        <f t="shared" si="56"/>
        <v>0</v>
      </c>
    </row>
    <row r="377" spans="1:14" s="87" customFormat="1" x14ac:dyDescent="0.25">
      <c r="A377" s="86" t="s">
        <v>741</v>
      </c>
      <c r="B377" s="120" t="s">
        <v>33</v>
      </c>
      <c r="C377" s="84" t="s">
        <v>34</v>
      </c>
      <c r="D377" s="85" t="s">
        <v>13</v>
      </c>
      <c r="E377" s="85">
        <v>14</v>
      </c>
      <c r="F377" s="154">
        <v>0</v>
      </c>
      <c r="G377" s="85">
        <v>10</v>
      </c>
      <c r="H377" s="167">
        <f t="shared" si="62"/>
        <v>0</v>
      </c>
      <c r="I377" s="163">
        <f t="shared" si="55"/>
        <v>0</v>
      </c>
      <c r="J377" s="163">
        <f t="shared" si="56"/>
        <v>0</v>
      </c>
    </row>
    <row r="378" spans="1:14" s="87" customFormat="1" x14ac:dyDescent="0.25">
      <c r="A378" s="86" t="s">
        <v>742</v>
      </c>
      <c r="B378" s="120" t="s">
        <v>546</v>
      </c>
      <c r="C378" s="84" t="s">
        <v>547</v>
      </c>
      <c r="D378" s="85" t="s">
        <v>13</v>
      </c>
      <c r="E378" s="85">
        <v>14</v>
      </c>
      <c r="F378" s="154">
        <v>0</v>
      </c>
      <c r="G378" s="85">
        <v>10</v>
      </c>
      <c r="H378" s="167">
        <f t="shared" si="62"/>
        <v>0</v>
      </c>
      <c r="I378" s="163">
        <f t="shared" si="55"/>
        <v>0</v>
      </c>
      <c r="J378" s="163">
        <f t="shared" si="56"/>
        <v>0</v>
      </c>
    </row>
    <row r="379" spans="1:14" s="87" customFormat="1" x14ac:dyDescent="0.25">
      <c r="A379" s="86" t="s">
        <v>743</v>
      </c>
      <c r="B379" s="120" t="s">
        <v>549</v>
      </c>
      <c r="C379" s="84" t="s">
        <v>550</v>
      </c>
      <c r="D379" s="85">
        <v>36</v>
      </c>
      <c r="E379" s="85" t="s">
        <v>17</v>
      </c>
      <c r="F379" s="154">
        <v>198</v>
      </c>
      <c r="G379" s="85">
        <v>10</v>
      </c>
      <c r="H379" s="175">
        <f>$H$3</f>
        <v>0</v>
      </c>
      <c r="I379" s="163">
        <f t="shared" si="55"/>
        <v>198</v>
      </c>
      <c r="J379" s="163">
        <f t="shared" si="56"/>
        <v>1980</v>
      </c>
    </row>
    <row r="380" spans="1:14" x14ac:dyDescent="0.25">
      <c r="A380" s="71"/>
      <c r="B380" s="71"/>
      <c r="D380" s="71"/>
      <c r="E380" s="71"/>
      <c r="F380" s="71"/>
      <c r="G380" s="71"/>
      <c r="H380" s="71"/>
      <c r="I380" s="71"/>
      <c r="J380" s="71"/>
    </row>
    <row r="381" spans="1:14" ht="15.75" thickBot="1" x14ac:dyDescent="0.3">
      <c r="A381" s="224"/>
      <c r="B381" s="313" t="s">
        <v>827</v>
      </c>
      <c r="C381" s="313"/>
      <c r="D381" s="224"/>
      <c r="E381" s="224"/>
      <c r="F381" s="224"/>
      <c r="G381" s="224"/>
      <c r="H381" s="225"/>
      <c r="I381" s="225"/>
      <c r="J381" s="225"/>
      <c r="K381" s="224"/>
      <c r="L381" s="224"/>
      <c r="M381" s="224"/>
      <c r="N381" s="224"/>
    </row>
    <row r="382" spans="1:14" s="87" customFormat="1" ht="15.75" thickTop="1" x14ac:dyDescent="0.25">
      <c r="A382" s="94">
        <v>7</v>
      </c>
      <c r="B382" s="130" t="s">
        <v>11</v>
      </c>
      <c r="C382" s="95" t="s">
        <v>12</v>
      </c>
      <c r="D382" s="96" t="s">
        <v>13</v>
      </c>
      <c r="E382" s="96" t="s">
        <v>17</v>
      </c>
      <c r="F382" s="145">
        <v>0</v>
      </c>
      <c r="G382" s="96">
        <v>1</v>
      </c>
      <c r="H382" s="167">
        <f t="shared" ref="H382:H383" si="63">$H$2</f>
        <v>0</v>
      </c>
      <c r="I382" s="163">
        <f t="shared" ref="I382:I431" si="64">ROUND(F382-(F382*H382),2)</f>
        <v>0</v>
      </c>
      <c r="J382" s="163">
        <f t="shared" ref="J382:J431" si="65">ROUND((I382*G382),2)</f>
        <v>0</v>
      </c>
    </row>
    <row r="383" spans="1:14" s="87" customFormat="1" x14ac:dyDescent="0.25">
      <c r="A383" s="94">
        <v>7.1</v>
      </c>
      <c r="B383" s="112" t="s">
        <v>320</v>
      </c>
      <c r="C383" s="95" t="s">
        <v>321</v>
      </c>
      <c r="D383" s="96" t="s">
        <v>13</v>
      </c>
      <c r="E383" s="96">
        <v>21</v>
      </c>
      <c r="F383" s="145">
        <v>0</v>
      </c>
      <c r="G383" s="96">
        <v>1</v>
      </c>
      <c r="H383" s="167">
        <f t="shared" si="63"/>
        <v>0</v>
      </c>
      <c r="I383" s="163">
        <f t="shared" si="64"/>
        <v>0</v>
      </c>
      <c r="J383" s="163">
        <f t="shared" si="65"/>
        <v>0</v>
      </c>
    </row>
    <row r="384" spans="1:14" s="87" customFormat="1" x14ac:dyDescent="0.25">
      <c r="A384" s="94" t="s">
        <v>494</v>
      </c>
      <c r="B384" s="112" t="s">
        <v>228</v>
      </c>
      <c r="C384" s="95" t="s">
        <v>229</v>
      </c>
      <c r="D384" s="96">
        <v>36</v>
      </c>
      <c r="E384" s="96" t="s">
        <v>17</v>
      </c>
      <c r="F384" s="145">
        <v>0</v>
      </c>
      <c r="G384" s="96">
        <v>1</v>
      </c>
      <c r="H384" s="175">
        <f>$H$3</f>
        <v>0</v>
      </c>
      <c r="I384" s="163">
        <f t="shared" si="64"/>
        <v>0</v>
      </c>
      <c r="J384" s="163">
        <f t="shared" si="65"/>
        <v>0</v>
      </c>
    </row>
    <row r="385" spans="1:10" s="87" customFormat="1" x14ac:dyDescent="0.25">
      <c r="A385" s="94" t="s">
        <v>495</v>
      </c>
      <c r="B385" s="112" t="s">
        <v>324</v>
      </c>
      <c r="C385" s="95" t="s">
        <v>325</v>
      </c>
      <c r="D385" s="96" t="s">
        <v>13</v>
      </c>
      <c r="E385" s="96">
        <v>14</v>
      </c>
      <c r="F385" s="145">
        <v>0</v>
      </c>
      <c r="G385" s="96">
        <v>1</v>
      </c>
      <c r="H385" s="167">
        <f t="shared" ref="H385:H387" si="66">$H$2</f>
        <v>0</v>
      </c>
      <c r="I385" s="163">
        <f t="shared" si="64"/>
        <v>0</v>
      </c>
      <c r="J385" s="163">
        <f t="shared" si="65"/>
        <v>0</v>
      </c>
    </row>
    <row r="386" spans="1:10" s="87" customFormat="1" x14ac:dyDescent="0.25">
      <c r="A386" s="94" t="s">
        <v>496</v>
      </c>
      <c r="B386" s="112" t="s">
        <v>50</v>
      </c>
      <c r="C386" s="95" t="s">
        <v>51</v>
      </c>
      <c r="D386" s="96" t="s">
        <v>13</v>
      </c>
      <c r="E386" s="96">
        <v>14</v>
      </c>
      <c r="F386" s="145">
        <v>0</v>
      </c>
      <c r="G386" s="96">
        <v>1</v>
      </c>
      <c r="H386" s="167">
        <f t="shared" si="66"/>
        <v>0</v>
      </c>
      <c r="I386" s="163">
        <f t="shared" si="64"/>
        <v>0</v>
      </c>
      <c r="J386" s="163">
        <f t="shared" si="65"/>
        <v>0</v>
      </c>
    </row>
    <row r="387" spans="1:10" s="87" customFormat="1" x14ac:dyDescent="0.25">
      <c r="A387" s="94" t="s">
        <v>497</v>
      </c>
      <c r="B387" s="112" t="s">
        <v>328</v>
      </c>
      <c r="C387" s="95" t="s">
        <v>329</v>
      </c>
      <c r="D387" s="96" t="s">
        <v>13</v>
      </c>
      <c r="E387" s="96">
        <v>21</v>
      </c>
      <c r="F387" s="145">
        <v>266</v>
      </c>
      <c r="G387" s="96">
        <v>10</v>
      </c>
      <c r="H387" s="167">
        <f t="shared" si="66"/>
        <v>0</v>
      </c>
      <c r="I387" s="163">
        <f t="shared" si="64"/>
        <v>266</v>
      </c>
      <c r="J387" s="163">
        <f t="shared" si="65"/>
        <v>2660</v>
      </c>
    </row>
    <row r="388" spans="1:10" s="87" customFormat="1" x14ac:dyDescent="0.25">
      <c r="A388" s="94" t="s">
        <v>498</v>
      </c>
      <c r="B388" s="112" t="s">
        <v>43</v>
      </c>
      <c r="C388" s="95" t="s">
        <v>44</v>
      </c>
      <c r="D388" s="96">
        <v>36</v>
      </c>
      <c r="E388" s="96" t="s">
        <v>17</v>
      </c>
      <c r="F388" s="145">
        <v>159</v>
      </c>
      <c r="G388" s="96">
        <v>10</v>
      </c>
      <c r="H388" s="175">
        <f>$H$3</f>
        <v>0</v>
      </c>
      <c r="I388" s="163">
        <f t="shared" si="64"/>
        <v>159</v>
      </c>
      <c r="J388" s="163">
        <f t="shared" si="65"/>
        <v>1590</v>
      </c>
    </row>
    <row r="389" spans="1:10" s="87" customFormat="1" x14ac:dyDescent="0.25">
      <c r="A389" s="94" t="s">
        <v>499</v>
      </c>
      <c r="B389" s="112" t="s">
        <v>332</v>
      </c>
      <c r="C389" s="95" t="s">
        <v>333</v>
      </c>
      <c r="D389" s="96" t="s">
        <v>13</v>
      </c>
      <c r="E389" s="96">
        <v>21</v>
      </c>
      <c r="F389" s="145">
        <v>0</v>
      </c>
      <c r="G389" s="96">
        <v>10</v>
      </c>
      <c r="H389" s="167">
        <f t="shared" ref="H389:H397" si="67">$H$2</f>
        <v>0</v>
      </c>
      <c r="I389" s="163">
        <f t="shared" si="64"/>
        <v>0</v>
      </c>
      <c r="J389" s="163">
        <f t="shared" si="65"/>
        <v>0</v>
      </c>
    </row>
    <row r="390" spans="1:10" s="87" customFormat="1" x14ac:dyDescent="0.25">
      <c r="A390" s="94" t="s">
        <v>500</v>
      </c>
      <c r="B390" s="112" t="s">
        <v>335</v>
      </c>
      <c r="C390" s="95" t="s">
        <v>336</v>
      </c>
      <c r="D390" s="96" t="s">
        <v>13</v>
      </c>
      <c r="E390" s="96">
        <v>21</v>
      </c>
      <c r="F390" s="145">
        <v>0</v>
      </c>
      <c r="G390" s="96">
        <v>1</v>
      </c>
      <c r="H390" s="167">
        <f t="shared" si="67"/>
        <v>0</v>
      </c>
      <c r="I390" s="163">
        <f t="shared" si="64"/>
        <v>0</v>
      </c>
      <c r="J390" s="163">
        <f t="shared" si="65"/>
        <v>0</v>
      </c>
    </row>
    <row r="391" spans="1:10" s="87" customFormat="1" x14ac:dyDescent="0.25">
      <c r="A391" s="94" t="s">
        <v>501</v>
      </c>
      <c r="B391" s="112" t="s">
        <v>48</v>
      </c>
      <c r="C391" s="95" t="s">
        <v>49</v>
      </c>
      <c r="D391" s="96" t="s">
        <v>13</v>
      </c>
      <c r="E391" s="96">
        <v>21</v>
      </c>
      <c r="F391" s="145">
        <v>0</v>
      </c>
      <c r="G391" s="96">
        <v>10</v>
      </c>
      <c r="H391" s="167">
        <f t="shared" si="67"/>
        <v>0</v>
      </c>
      <c r="I391" s="163">
        <f t="shared" si="64"/>
        <v>0</v>
      </c>
      <c r="J391" s="163">
        <f t="shared" si="65"/>
        <v>0</v>
      </c>
    </row>
    <row r="392" spans="1:10" s="87" customFormat="1" x14ac:dyDescent="0.25">
      <c r="A392" s="94" t="s">
        <v>502</v>
      </c>
      <c r="B392" s="112" t="s">
        <v>46</v>
      </c>
      <c r="C392" s="95" t="s">
        <v>47</v>
      </c>
      <c r="D392" s="96" t="s">
        <v>13</v>
      </c>
      <c r="E392" s="96">
        <v>14</v>
      </c>
      <c r="F392" s="145">
        <v>0</v>
      </c>
      <c r="G392" s="96">
        <v>10</v>
      </c>
      <c r="H392" s="167">
        <f t="shared" si="67"/>
        <v>0</v>
      </c>
      <c r="I392" s="163">
        <f t="shared" si="64"/>
        <v>0</v>
      </c>
      <c r="J392" s="163">
        <f t="shared" si="65"/>
        <v>0</v>
      </c>
    </row>
    <row r="393" spans="1:10" s="87" customFormat="1" x14ac:dyDescent="0.25">
      <c r="A393" s="94" t="s">
        <v>503</v>
      </c>
      <c r="B393" s="112" t="s">
        <v>45</v>
      </c>
      <c r="C393" s="95" t="s">
        <v>230</v>
      </c>
      <c r="D393" s="96" t="s">
        <v>13</v>
      </c>
      <c r="E393" s="96">
        <v>14</v>
      </c>
      <c r="F393" s="145">
        <v>0</v>
      </c>
      <c r="G393" s="96">
        <v>10</v>
      </c>
      <c r="H393" s="167">
        <f t="shared" si="67"/>
        <v>0</v>
      </c>
      <c r="I393" s="163">
        <f t="shared" si="64"/>
        <v>0</v>
      </c>
      <c r="J393" s="163">
        <f t="shared" si="65"/>
        <v>0</v>
      </c>
    </row>
    <row r="394" spans="1:10" s="87" customFormat="1" x14ac:dyDescent="0.25">
      <c r="A394" s="94" t="s">
        <v>504</v>
      </c>
      <c r="B394" s="112" t="s">
        <v>231</v>
      </c>
      <c r="C394" s="95" t="s">
        <v>232</v>
      </c>
      <c r="D394" s="96" t="s">
        <v>13</v>
      </c>
      <c r="E394" s="96">
        <v>14</v>
      </c>
      <c r="F394" s="145">
        <v>0</v>
      </c>
      <c r="G394" s="96">
        <v>10</v>
      </c>
      <c r="H394" s="167">
        <f t="shared" si="67"/>
        <v>0</v>
      </c>
      <c r="I394" s="163">
        <f t="shared" si="64"/>
        <v>0</v>
      </c>
      <c r="J394" s="163">
        <f t="shared" si="65"/>
        <v>0</v>
      </c>
    </row>
    <row r="395" spans="1:10" s="87" customFormat="1" x14ac:dyDescent="0.25">
      <c r="A395" s="94" t="s">
        <v>505</v>
      </c>
      <c r="B395" s="112" t="s">
        <v>233</v>
      </c>
      <c r="C395" s="95" t="s">
        <v>234</v>
      </c>
      <c r="D395" s="96" t="s">
        <v>13</v>
      </c>
      <c r="E395" s="96">
        <v>21</v>
      </c>
      <c r="F395" s="145">
        <v>0</v>
      </c>
      <c r="G395" s="96">
        <v>10</v>
      </c>
      <c r="H395" s="167">
        <f t="shared" si="67"/>
        <v>0</v>
      </c>
      <c r="I395" s="163">
        <f t="shared" si="64"/>
        <v>0</v>
      </c>
      <c r="J395" s="163">
        <f t="shared" si="65"/>
        <v>0</v>
      </c>
    </row>
    <row r="396" spans="1:10" s="87" customFormat="1" x14ac:dyDescent="0.25">
      <c r="A396" s="94" t="s">
        <v>506</v>
      </c>
      <c r="B396" s="112" t="s">
        <v>235</v>
      </c>
      <c r="C396" s="95" t="s">
        <v>236</v>
      </c>
      <c r="D396" s="96" t="s">
        <v>13</v>
      </c>
      <c r="E396" s="96">
        <v>21</v>
      </c>
      <c r="F396" s="145">
        <v>0</v>
      </c>
      <c r="G396" s="96">
        <v>1</v>
      </c>
      <c r="H396" s="167">
        <f t="shared" si="67"/>
        <v>0</v>
      </c>
      <c r="I396" s="163">
        <f t="shared" si="64"/>
        <v>0</v>
      </c>
      <c r="J396" s="163">
        <f t="shared" si="65"/>
        <v>0</v>
      </c>
    </row>
    <row r="397" spans="1:10" s="87" customFormat="1" x14ac:dyDescent="0.25">
      <c r="A397" s="94">
        <v>7.2</v>
      </c>
      <c r="B397" s="112" t="s">
        <v>219</v>
      </c>
      <c r="C397" s="95" t="s">
        <v>220</v>
      </c>
      <c r="D397" s="96" t="s">
        <v>13</v>
      </c>
      <c r="E397" s="96">
        <v>14</v>
      </c>
      <c r="F397" s="145">
        <v>0</v>
      </c>
      <c r="G397" s="96">
        <v>1</v>
      </c>
      <c r="H397" s="167">
        <f t="shared" si="67"/>
        <v>0</v>
      </c>
      <c r="I397" s="163">
        <f t="shared" si="64"/>
        <v>0</v>
      </c>
      <c r="J397" s="163">
        <f t="shared" si="65"/>
        <v>0</v>
      </c>
    </row>
    <row r="398" spans="1:10" s="87" customFormat="1" ht="24" customHeight="1" x14ac:dyDescent="0.25">
      <c r="A398" s="94" t="s">
        <v>507</v>
      </c>
      <c r="B398" s="112" t="s">
        <v>221</v>
      </c>
      <c r="C398" s="95" t="s">
        <v>222</v>
      </c>
      <c r="D398" s="96">
        <v>36</v>
      </c>
      <c r="E398" s="96" t="s">
        <v>17</v>
      </c>
      <c r="F398" s="145">
        <v>0</v>
      </c>
      <c r="G398" s="96">
        <v>1</v>
      </c>
      <c r="H398" s="175">
        <f>$H$3</f>
        <v>0</v>
      </c>
      <c r="I398" s="163">
        <f t="shared" si="64"/>
        <v>0</v>
      </c>
      <c r="J398" s="163">
        <f t="shared" si="65"/>
        <v>0</v>
      </c>
    </row>
    <row r="399" spans="1:10" s="87" customFormat="1" x14ac:dyDescent="0.25">
      <c r="A399" s="94" t="s">
        <v>508</v>
      </c>
      <c r="B399" s="112" t="s">
        <v>345</v>
      </c>
      <c r="C399" s="95" t="s">
        <v>346</v>
      </c>
      <c r="D399" s="96" t="s">
        <v>13</v>
      </c>
      <c r="E399" s="96">
        <v>21</v>
      </c>
      <c r="F399" s="145">
        <v>200</v>
      </c>
      <c r="G399" s="96">
        <v>1</v>
      </c>
      <c r="H399" s="167">
        <f>$H$2</f>
        <v>0</v>
      </c>
      <c r="I399" s="163">
        <f t="shared" si="64"/>
        <v>200</v>
      </c>
      <c r="J399" s="163">
        <f t="shared" si="65"/>
        <v>200</v>
      </c>
    </row>
    <row r="400" spans="1:10" s="87" customFormat="1" ht="24" customHeight="1" x14ac:dyDescent="0.25">
      <c r="A400" s="94" t="s">
        <v>509</v>
      </c>
      <c r="B400" s="112" t="s">
        <v>348</v>
      </c>
      <c r="C400" s="95" t="s">
        <v>349</v>
      </c>
      <c r="D400" s="96">
        <v>36</v>
      </c>
      <c r="E400" s="96" t="s">
        <v>17</v>
      </c>
      <c r="F400" s="145">
        <v>114</v>
      </c>
      <c r="G400" s="96">
        <v>1</v>
      </c>
      <c r="H400" s="175">
        <f>$H$3</f>
        <v>0</v>
      </c>
      <c r="I400" s="163">
        <f t="shared" si="64"/>
        <v>114</v>
      </c>
      <c r="J400" s="163">
        <f t="shared" si="65"/>
        <v>114</v>
      </c>
    </row>
    <row r="401" spans="1:10" s="87" customFormat="1" x14ac:dyDescent="0.25">
      <c r="A401" s="94" t="s">
        <v>510</v>
      </c>
      <c r="B401" s="112" t="s">
        <v>37</v>
      </c>
      <c r="C401" s="95" t="s">
        <v>38</v>
      </c>
      <c r="D401" s="96" t="s">
        <v>13</v>
      </c>
      <c r="E401" s="96">
        <v>14</v>
      </c>
      <c r="F401" s="145">
        <v>0</v>
      </c>
      <c r="G401" s="96">
        <v>1</v>
      </c>
      <c r="H401" s="167">
        <f t="shared" ref="H401:H406" si="68">$H$2</f>
        <v>0</v>
      </c>
      <c r="I401" s="163">
        <f t="shared" si="64"/>
        <v>0</v>
      </c>
      <c r="J401" s="163">
        <f t="shared" si="65"/>
        <v>0</v>
      </c>
    </row>
    <row r="402" spans="1:10" s="87" customFormat="1" x14ac:dyDescent="0.25">
      <c r="A402" s="94" t="s">
        <v>511</v>
      </c>
      <c r="B402" s="112" t="s">
        <v>41</v>
      </c>
      <c r="C402" s="95" t="s">
        <v>42</v>
      </c>
      <c r="D402" s="96" t="s">
        <v>13</v>
      </c>
      <c r="E402" s="96">
        <v>21</v>
      </c>
      <c r="F402" s="145">
        <v>0</v>
      </c>
      <c r="G402" s="96">
        <v>1</v>
      </c>
      <c r="H402" s="167">
        <f t="shared" si="68"/>
        <v>0</v>
      </c>
      <c r="I402" s="163">
        <f t="shared" si="64"/>
        <v>0</v>
      </c>
      <c r="J402" s="163">
        <f t="shared" si="65"/>
        <v>0</v>
      </c>
    </row>
    <row r="403" spans="1:10" s="87" customFormat="1" x14ac:dyDescent="0.25">
      <c r="A403" s="94" t="s">
        <v>512</v>
      </c>
      <c r="B403" s="112" t="s">
        <v>35</v>
      </c>
      <c r="C403" s="95" t="s">
        <v>36</v>
      </c>
      <c r="D403" s="96" t="s">
        <v>13</v>
      </c>
      <c r="E403" s="96">
        <v>14</v>
      </c>
      <c r="F403" s="145">
        <v>0</v>
      </c>
      <c r="G403" s="96">
        <v>1</v>
      </c>
      <c r="H403" s="167">
        <f t="shared" si="68"/>
        <v>0</v>
      </c>
      <c r="I403" s="163">
        <f t="shared" si="64"/>
        <v>0</v>
      </c>
      <c r="J403" s="163">
        <f t="shared" si="65"/>
        <v>0</v>
      </c>
    </row>
    <row r="404" spans="1:10" s="87" customFormat="1" x14ac:dyDescent="0.25">
      <c r="A404" s="94" t="s">
        <v>513</v>
      </c>
      <c r="B404" s="112" t="s">
        <v>39</v>
      </c>
      <c r="C404" s="95" t="s">
        <v>40</v>
      </c>
      <c r="D404" s="96" t="s">
        <v>13</v>
      </c>
      <c r="E404" s="96">
        <v>14</v>
      </c>
      <c r="F404" s="145">
        <v>0</v>
      </c>
      <c r="G404" s="96">
        <v>1</v>
      </c>
      <c r="H404" s="167">
        <f t="shared" si="68"/>
        <v>0</v>
      </c>
      <c r="I404" s="163">
        <f t="shared" si="64"/>
        <v>0</v>
      </c>
      <c r="J404" s="163">
        <f t="shared" si="65"/>
        <v>0</v>
      </c>
    </row>
    <row r="405" spans="1:10" s="87" customFormat="1" x14ac:dyDescent="0.25">
      <c r="A405" s="94" t="s">
        <v>514</v>
      </c>
      <c r="B405" s="112" t="s">
        <v>223</v>
      </c>
      <c r="C405" s="95" t="s">
        <v>224</v>
      </c>
      <c r="D405" s="96" t="s">
        <v>13</v>
      </c>
      <c r="E405" s="96">
        <v>14</v>
      </c>
      <c r="F405" s="145">
        <v>0</v>
      </c>
      <c r="G405" s="96">
        <v>1</v>
      </c>
      <c r="H405" s="167">
        <f t="shared" si="68"/>
        <v>0</v>
      </c>
      <c r="I405" s="163">
        <f t="shared" si="64"/>
        <v>0</v>
      </c>
      <c r="J405" s="163">
        <f t="shared" si="65"/>
        <v>0</v>
      </c>
    </row>
    <row r="406" spans="1:10" s="87" customFormat="1" x14ac:dyDescent="0.25">
      <c r="A406" s="94" t="s">
        <v>515</v>
      </c>
      <c r="B406" s="112" t="s">
        <v>356</v>
      </c>
      <c r="C406" s="95" t="s">
        <v>357</v>
      </c>
      <c r="D406" s="96" t="s">
        <v>13</v>
      </c>
      <c r="E406" s="96">
        <v>21</v>
      </c>
      <c r="F406" s="145">
        <v>0</v>
      </c>
      <c r="G406" s="96">
        <v>1</v>
      </c>
      <c r="H406" s="167">
        <f t="shared" si="68"/>
        <v>0</v>
      </c>
      <c r="I406" s="163">
        <f t="shared" si="64"/>
        <v>0</v>
      </c>
      <c r="J406" s="163">
        <f t="shared" si="65"/>
        <v>0</v>
      </c>
    </row>
    <row r="407" spans="1:10" s="87" customFormat="1" ht="24" customHeight="1" x14ac:dyDescent="0.25">
      <c r="A407" s="94" t="s">
        <v>516</v>
      </c>
      <c r="B407" s="112" t="s">
        <v>359</v>
      </c>
      <c r="C407" s="95" t="s">
        <v>360</v>
      </c>
      <c r="D407" s="96">
        <v>36</v>
      </c>
      <c r="E407" s="96" t="s">
        <v>17</v>
      </c>
      <c r="F407" s="145">
        <v>4500</v>
      </c>
      <c r="G407" s="96">
        <v>1</v>
      </c>
      <c r="H407" s="175">
        <f>$H$3</f>
        <v>0</v>
      </c>
      <c r="I407" s="163">
        <f t="shared" si="64"/>
        <v>4500</v>
      </c>
      <c r="J407" s="163">
        <f t="shared" si="65"/>
        <v>4500</v>
      </c>
    </row>
    <row r="408" spans="1:10" s="87" customFormat="1" x14ac:dyDescent="0.25">
      <c r="A408" s="94" t="s">
        <v>517</v>
      </c>
      <c r="B408" s="112" t="s">
        <v>362</v>
      </c>
      <c r="C408" s="95" t="s">
        <v>363</v>
      </c>
      <c r="D408" s="96" t="s">
        <v>13</v>
      </c>
      <c r="E408" s="96">
        <v>14</v>
      </c>
      <c r="F408" s="145">
        <v>0</v>
      </c>
      <c r="G408" s="96">
        <v>1</v>
      </c>
      <c r="H408" s="167">
        <f t="shared" ref="H408:H409" si="69">$H$2</f>
        <v>0</v>
      </c>
      <c r="I408" s="163">
        <f t="shared" si="64"/>
        <v>0</v>
      </c>
      <c r="J408" s="163">
        <f t="shared" si="65"/>
        <v>0</v>
      </c>
    </row>
    <row r="409" spans="1:10" s="87" customFormat="1" x14ac:dyDescent="0.25">
      <c r="A409" s="94">
        <v>7.3</v>
      </c>
      <c r="B409" s="112" t="s">
        <v>14</v>
      </c>
      <c r="C409" s="95" t="s">
        <v>15</v>
      </c>
      <c r="D409" s="96" t="s">
        <v>13</v>
      </c>
      <c r="E409" s="96">
        <v>14</v>
      </c>
      <c r="F409" s="145">
        <v>7596.2</v>
      </c>
      <c r="G409" s="96">
        <v>1</v>
      </c>
      <c r="H409" s="167">
        <f t="shared" si="69"/>
        <v>0</v>
      </c>
      <c r="I409" s="163">
        <f t="shared" si="64"/>
        <v>7596.2</v>
      </c>
      <c r="J409" s="163">
        <f t="shared" si="65"/>
        <v>7596.2</v>
      </c>
    </row>
    <row r="410" spans="1:10" s="87" customFormat="1" x14ac:dyDescent="0.25">
      <c r="A410" s="94" t="s">
        <v>518</v>
      </c>
      <c r="B410" s="112" t="s">
        <v>16</v>
      </c>
      <c r="C410" s="95" t="s">
        <v>225</v>
      </c>
      <c r="D410" s="96">
        <v>36</v>
      </c>
      <c r="E410" s="96" t="s">
        <v>17</v>
      </c>
      <c r="F410" s="145">
        <v>15750</v>
      </c>
      <c r="G410" s="96">
        <v>1</v>
      </c>
      <c r="H410" s="175">
        <f>$H$3</f>
        <v>0</v>
      </c>
      <c r="I410" s="163">
        <f t="shared" si="64"/>
        <v>15750</v>
      </c>
      <c r="J410" s="163">
        <f t="shared" si="65"/>
        <v>15750</v>
      </c>
    </row>
    <row r="411" spans="1:10" s="87" customFormat="1" x14ac:dyDescent="0.25">
      <c r="A411" s="94" t="s">
        <v>519</v>
      </c>
      <c r="B411" s="112" t="s">
        <v>520</v>
      </c>
      <c r="C411" s="95" t="s">
        <v>521</v>
      </c>
      <c r="D411" s="96" t="s">
        <v>13</v>
      </c>
      <c r="E411" s="96">
        <v>14</v>
      </c>
      <c r="F411" s="145">
        <v>0</v>
      </c>
      <c r="G411" s="96">
        <v>1</v>
      </c>
      <c r="H411" s="167">
        <f t="shared" ref="H411:H425" si="70">$H$2</f>
        <v>0</v>
      </c>
      <c r="I411" s="163">
        <f t="shared" si="64"/>
        <v>0</v>
      </c>
      <c r="J411" s="163">
        <f t="shared" si="65"/>
        <v>0</v>
      </c>
    </row>
    <row r="412" spans="1:10" s="87" customFormat="1" x14ac:dyDescent="0.25">
      <c r="A412" s="94" t="s">
        <v>522</v>
      </c>
      <c r="B412" s="112" t="s">
        <v>18</v>
      </c>
      <c r="C412" s="95" t="s">
        <v>19</v>
      </c>
      <c r="D412" s="96" t="s">
        <v>13</v>
      </c>
      <c r="E412" s="96">
        <v>14</v>
      </c>
      <c r="F412" s="145">
        <v>0</v>
      </c>
      <c r="G412" s="96">
        <v>4</v>
      </c>
      <c r="H412" s="167">
        <f t="shared" si="70"/>
        <v>0</v>
      </c>
      <c r="I412" s="163">
        <f t="shared" si="64"/>
        <v>0</v>
      </c>
      <c r="J412" s="163">
        <f t="shared" si="65"/>
        <v>0</v>
      </c>
    </row>
    <row r="413" spans="1:10" s="87" customFormat="1" x14ac:dyDescent="0.25">
      <c r="A413" s="94" t="s">
        <v>523</v>
      </c>
      <c r="B413" s="112" t="s">
        <v>20</v>
      </c>
      <c r="C413" s="95" t="s">
        <v>21</v>
      </c>
      <c r="D413" s="96" t="s">
        <v>13</v>
      </c>
      <c r="E413" s="96">
        <v>14</v>
      </c>
      <c r="F413" s="145">
        <v>7596.2</v>
      </c>
      <c r="G413" s="96">
        <v>1</v>
      </c>
      <c r="H413" s="167">
        <f t="shared" si="70"/>
        <v>0</v>
      </c>
      <c r="I413" s="163">
        <f t="shared" si="64"/>
        <v>7596.2</v>
      </c>
      <c r="J413" s="163">
        <f t="shared" si="65"/>
        <v>7596.2</v>
      </c>
    </row>
    <row r="414" spans="1:10" s="87" customFormat="1" x14ac:dyDescent="0.25">
      <c r="A414" s="94" t="s">
        <v>524</v>
      </c>
      <c r="B414" s="112" t="s">
        <v>275</v>
      </c>
      <c r="C414" s="95" t="s">
        <v>276</v>
      </c>
      <c r="D414" s="96" t="s">
        <v>13</v>
      </c>
      <c r="E414" s="96">
        <v>14</v>
      </c>
      <c r="F414" s="145">
        <v>0</v>
      </c>
      <c r="G414" s="96">
        <v>1</v>
      </c>
      <c r="H414" s="167">
        <f t="shared" si="70"/>
        <v>0</v>
      </c>
      <c r="I414" s="163">
        <f t="shared" si="64"/>
        <v>0</v>
      </c>
      <c r="J414" s="163">
        <f t="shared" si="65"/>
        <v>0</v>
      </c>
    </row>
    <row r="415" spans="1:10" s="87" customFormat="1" x14ac:dyDescent="0.25">
      <c r="A415" s="94" t="s">
        <v>525</v>
      </c>
      <c r="B415" s="112" t="s">
        <v>373</v>
      </c>
      <c r="C415" s="95" t="s">
        <v>374</v>
      </c>
      <c r="D415" s="96" t="s">
        <v>13</v>
      </c>
      <c r="E415" s="96">
        <v>14</v>
      </c>
      <c r="F415" s="145">
        <v>0</v>
      </c>
      <c r="G415" s="96">
        <v>1</v>
      </c>
      <c r="H415" s="167">
        <f t="shared" si="70"/>
        <v>0</v>
      </c>
      <c r="I415" s="163">
        <f t="shared" si="64"/>
        <v>0</v>
      </c>
      <c r="J415" s="163">
        <f t="shared" si="65"/>
        <v>0</v>
      </c>
    </row>
    <row r="416" spans="1:10" s="87" customFormat="1" x14ac:dyDescent="0.25">
      <c r="A416" s="94" t="s">
        <v>526</v>
      </c>
      <c r="B416" s="112" t="s">
        <v>22</v>
      </c>
      <c r="C416" s="95" t="s">
        <v>23</v>
      </c>
      <c r="D416" s="96" t="s">
        <v>13</v>
      </c>
      <c r="E416" s="96">
        <v>14</v>
      </c>
      <c r="F416" s="145">
        <v>15196.2</v>
      </c>
      <c r="G416" s="96">
        <v>1</v>
      </c>
      <c r="H416" s="167">
        <f t="shared" si="70"/>
        <v>0</v>
      </c>
      <c r="I416" s="163">
        <f t="shared" si="64"/>
        <v>15196.2</v>
      </c>
      <c r="J416" s="163">
        <f t="shared" si="65"/>
        <v>15196.2</v>
      </c>
    </row>
    <row r="417" spans="1:10" s="87" customFormat="1" x14ac:dyDescent="0.25">
      <c r="A417" s="94" t="s">
        <v>527</v>
      </c>
      <c r="B417" s="112" t="s">
        <v>24</v>
      </c>
      <c r="C417" s="95" t="s">
        <v>25</v>
      </c>
      <c r="D417" s="96" t="s">
        <v>13</v>
      </c>
      <c r="E417" s="96">
        <v>14</v>
      </c>
      <c r="F417" s="145">
        <v>15196.2</v>
      </c>
      <c r="G417" s="96">
        <v>1</v>
      </c>
      <c r="H417" s="167">
        <f t="shared" si="70"/>
        <v>0</v>
      </c>
      <c r="I417" s="163">
        <f t="shared" si="64"/>
        <v>15196.2</v>
      </c>
      <c r="J417" s="163">
        <f t="shared" si="65"/>
        <v>15196.2</v>
      </c>
    </row>
    <row r="418" spans="1:10" s="87" customFormat="1" x14ac:dyDescent="0.25">
      <c r="A418" s="94" t="s">
        <v>528</v>
      </c>
      <c r="B418" s="112" t="s">
        <v>26</v>
      </c>
      <c r="C418" s="95" t="s">
        <v>27</v>
      </c>
      <c r="D418" s="96" t="s">
        <v>13</v>
      </c>
      <c r="E418" s="96">
        <v>14</v>
      </c>
      <c r="F418" s="145">
        <v>7596.2</v>
      </c>
      <c r="G418" s="96">
        <v>1</v>
      </c>
      <c r="H418" s="167">
        <f t="shared" si="70"/>
        <v>0</v>
      </c>
      <c r="I418" s="163">
        <f t="shared" si="64"/>
        <v>7596.2</v>
      </c>
      <c r="J418" s="163">
        <f t="shared" si="65"/>
        <v>7596.2</v>
      </c>
    </row>
    <row r="419" spans="1:10" s="87" customFormat="1" x14ac:dyDescent="0.25">
      <c r="A419" s="94" t="s">
        <v>529</v>
      </c>
      <c r="B419" s="112" t="s">
        <v>26</v>
      </c>
      <c r="C419" s="95" t="s">
        <v>27</v>
      </c>
      <c r="D419" s="96" t="s">
        <v>13</v>
      </c>
      <c r="E419" s="96">
        <v>14</v>
      </c>
      <c r="F419" s="145">
        <v>7596.2</v>
      </c>
      <c r="G419" s="96">
        <v>1</v>
      </c>
      <c r="H419" s="167">
        <f t="shared" si="70"/>
        <v>0</v>
      </c>
      <c r="I419" s="163">
        <f t="shared" si="64"/>
        <v>7596.2</v>
      </c>
      <c r="J419" s="163">
        <f t="shared" si="65"/>
        <v>7596.2</v>
      </c>
    </row>
    <row r="420" spans="1:10" s="87" customFormat="1" x14ac:dyDescent="0.25">
      <c r="A420" s="94" t="s">
        <v>530</v>
      </c>
      <c r="B420" s="112" t="s">
        <v>26</v>
      </c>
      <c r="C420" s="95" t="s">
        <v>27</v>
      </c>
      <c r="D420" s="96" t="s">
        <v>13</v>
      </c>
      <c r="E420" s="96">
        <v>14</v>
      </c>
      <c r="F420" s="145">
        <v>7596.2</v>
      </c>
      <c r="G420" s="96">
        <v>1</v>
      </c>
      <c r="H420" s="167">
        <f t="shared" si="70"/>
        <v>0</v>
      </c>
      <c r="I420" s="163">
        <f t="shared" si="64"/>
        <v>7596.2</v>
      </c>
      <c r="J420" s="163">
        <f t="shared" si="65"/>
        <v>7596.2</v>
      </c>
    </row>
    <row r="421" spans="1:10" s="87" customFormat="1" x14ac:dyDescent="0.25">
      <c r="A421" s="94" t="s">
        <v>531</v>
      </c>
      <c r="B421" s="112" t="s">
        <v>26</v>
      </c>
      <c r="C421" s="95" t="s">
        <v>27</v>
      </c>
      <c r="D421" s="96" t="s">
        <v>13</v>
      </c>
      <c r="E421" s="96">
        <v>14</v>
      </c>
      <c r="F421" s="145">
        <v>7596.2</v>
      </c>
      <c r="G421" s="96">
        <v>1</v>
      </c>
      <c r="H421" s="167">
        <f t="shared" si="70"/>
        <v>0</v>
      </c>
      <c r="I421" s="163">
        <f t="shared" si="64"/>
        <v>7596.2</v>
      </c>
      <c r="J421" s="163">
        <f t="shared" si="65"/>
        <v>7596.2</v>
      </c>
    </row>
    <row r="422" spans="1:10" s="87" customFormat="1" x14ac:dyDescent="0.25">
      <c r="A422" s="94" t="s">
        <v>532</v>
      </c>
      <c r="B422" s="112" t="s">
        <v>28</v>
      </c>
      <c r="C422" s="95" t="s">
        <v>29</v>
      </c>
      <c r="D422" s="96" t="s">
        <v>13</v>
      </c>
      <c r="E422" s="96">
        <v>14</v>
      </c>
      <c r="F422" s="145">
        <v>4556.2</v>
      </c>
      <c r="G422" s="96">
        <v>1</v>
      </c>
      <c r="H422" s="167">
        <f t="shared" si="70"/>
        <v>0</v>
      </c>
      <c r="I422" s="163">
        <f t="shared" si="64"/>
        <v>4556.2</v>
      </c>
      <c r="J422" s="163">
        <f t="shared" si="65"/>
        <v>4556.2</v>
      </c>
    </row>
    <row r="423" spans="1:10" s="87" customFormat="1" x14ac:dyDescent="0.25">
      <c r="A423" s="94" t="s">
        <v>533</v>
      </c>
      <c r="B423" s="112" t="s">
        <v>30</v>
      </c>
      <c r="C423" s="95" t="s">
        <v>31</v>
      </c>
      <c r="D423" s="96" t="s">
        <v>13</v>
      </c>
      <c r="E423" s="96">
        <v>14</v>
      </c>
      <c r="F423" s="145">
        <v>0</v>
      </c>
      <c r="G423" s="96">
        <v>6</v>
      </c>
      <c r="H423" s="167">
        <f t="shared" si="70"/>
        <v>0</v>
      </c>
      <c r="I423" s="163">
        <f t="shared" si="64"/>
        <v>0</v>
      </c>
      <c r="J423" s="163">
        <f t="shared" si="65"/>
        <v>0</v>
      </c>
    </row>
    <row r="424" spans="1:10" s="87" customFormat="1" x14ac:dyDescent="0.25">
      <c r="A424" s="94" t="s">
        <v>534</v>
      </c>
      <c r="B424" s="112" t="s">
        <v>32</v>
      </c>
      <c r="C424" s="95" t="s">
        <v>29</v>
      </c>
      <c r="D424" s="96" t="s">
        <v>13</v>
      </c>
      <c r="E424" s="96">
        <v>14</v>
      </c>
      <c r="F424" s="145">
        <v>4556.2</v>
      </c>
      <c r="G424" s="96">
        <v>1</v>
      </c>
      <c r="H424" s="167">
        <f t="shared" si="70"/>
        <v>0</v>
      </c>
      <c r="I424" s="163">
        <f t="shared" si="64"/>
        <v>4556.2</v>
      </c>
      <c r="J424" s="163">
        <f t="shared" si="65"/>
        <v>4556.2</v>
      </c>
    </row>
    <row r="425" spans="1:10" s="87" customFormat="1" x14ac:dyDescent="0.25">
      <c r="A425" s="94">
        <v>7.4</v>
      </c>
      <c r="B425" s="112" t="s">
        <v>535</v>
      </c>
      <c r="C425" s="95" t="s">
        <v>536</v>
      </c>
      <c r="D425" s="96" t="s">
        <v>13</v>
      </c>
      <c r="E425" s="96">
        <v>35</v>
      </c>
      <c r="F425" s="145">
        <v>13530</v>
      </c>
      <c r="G425" s="96">
        <v>1</v>
      </c>
      <c r="H425" s="167">
        <f t="shared" si="70"/>
        <v>0</v>
      </c>
      <c r="I425" s="163">
        <f t="shared" si="64"/>
        <v>13530</v>
      </c>
      <c r="J425" s="163">
        <f t="shared" si="65"/>
        <v>13530</v>
      </c>
    </row>
    <row r="426" spans="1:10" s="87" customFormat="1" x14ac:dyDescent="0.25">
      <c r="A426" s="94" t="s">
        <v>537</v>
      </c>
      <c r="B426" s="112" t="s">
        <v>538</v>
      </c>
      <c r="C426" s="95" t="s">
        <v>539</v>
      </c>
      <c r="D426" s="96">
        <v>36</v>
      </c>
      <c r="E426" s="96" t="s">
        <v>17</v>
      </c>
      <c r="F426" s="145">
        <v>0</v>
      </c>
      <c r="G426" s="96">
        <v>1</v>
      </c>
      <c r="H426" s="175">
        <f>$H$3</f>
        <v>0</v>
      </c>
      <c r="I426" s="163">
        <f t="shared" si="64"/>
        <v>0</v>
      </c>
      <c r="J426" s="163">
        <f t="shared" si="65"/>
        <v>0</v>
      </c>
    </row>
    <row r="427" spans="1:10" s="87" customFormat="1" x14ac:dyDescent="0.25">
      <c r="A427" s="94" t="s">
        <v>540</v>
      </c>
      <c r="B427" s="112" t="s">
        <v>541</v>
      </c>
      <c r="C427" s="95" t="s">
        <v>542</v>
      </c>
      <c r="D427" s="96" t="s">
        <v>13</v>
      </c>
      <c r="E427" s="96">
        <v>14</v>
      </c>
      <c r="F427" s="145">
        <v>0</v>
      </c>
      <c r="G427" s="96">
        <v>10</v>
      </c>
      <c r="H427" s="167">
        <f t="shared" ref="H427:H430" si="71">$H$2</f>
        <v>0</v>
      </c>
      <c r="I427" s="163">
        <f t="shared" si="64"/>
        <v>0</v>
      </c>
      <c r="J427" s="163">
        <f t="shared" si="65"/>
        <v>0</v>
      </c>
    </row>
    <row r="428" spans="1:10" s="87" customFormat="1" x14ac:dyDescent="0.25">
      <c r="A428" s="94" t="s">
        <v>543</v>
      </c>
      <c r="B428" s="112" t="s">
        <v>226</v>
      </c>
      <c r="C428" s="95" t="s">
        <v>227</v>
      </c>
      <c r="D428" s="96" t="s">
        <v>13</v>
      </c>
      <c r="E428" s="96">
        <v>14</v>
      </c>
      <c r="F428" s="145">
        <v>0</v>
      </c>
      <c r="G428" s="96">
        <v>10</v>
      </c>
      <c r="H428" s="167">
        <f t="shared" si="71"/>
        <v>0</v>
      </c>
      <c r="I428" s="163">
        <f t="shared" si="64"/>
        <v>0</v>
      </c>
      <c r="J428" s="163">
        <f t="shared" si="65"/>
        <v>0</v>
      </c>
    </row>
    <row r="429" spans="1:10" s="87" customFormat="1" x14ac:dyDescent="0.25">
      <c r="A429" s="94" t="s">
        <v>544</v>
      </c>
      <c r="B429" s="112" t="s">
        <v>33</v>
      </c>
      <c r="C429" s="95" t="s">
        <v>34</v>
      </c>
      <c r="D429" s="96" t="s">
        <v>13</v>
      </c>
      <c r="E429" s="96">
        <v>14</v>
      </c>
      <c r="F429" s="145">
        <v>0</v>
      </c>
      <c r="G429" s="96">
        <v>10</v>
      </c>
      <c r="H429" s="167">
        <f t="shared" si="71"/>
        <v>0</v>
      </c>
      <c r="I429" s="163">
        <f t="shared" si="64"/>
        <v>0</v>
      </c>
      <c r="J429" s="163">
        <f t="shared" si="65"/>
        <v>0</v>
      </c>
    </row>
    <row r="430" spans="1:10" s="87" customFormat="1" x14ac:dyDescent="0.25">
      <c r="A430" s="94" t="s">
        <v>545</v>
      </c>
      <c r="B430" s="112" t="s">
        <v>546</v>
      </c>
      <c r="C430" s="95" t="s">
        <v>547</v>
      </c>
      <c r="D430" s="96" t="s">
        <v>13</v>
      </c>
      <c r="E430" s="96">
        <v>14</v>
      </c>
      <c r="F430" s="145">
        <v>0</v>
      </c>
      <c r="G430" s="96">
        <v>10</v>
      </c>
      <c r="H430" s="167">
        <f t="shared" si="71"/>
        <v>0</v>
      </c>
      <c r="I430" s="163">
        <f t="shared" si="64"/>
        <v>0</v>
      </c>
      <c r="J430" s="163">
        <f t="shared" si="65"/>
        <v>0</v>
      </c>
    </row>
    <row r="431" spans="1:10" s="87" customFormat="1" x14ac:dyDescent="0.25">
      <c r="A431" s="94" t="s">
        <v>548</v>
      </c>
      <c r="B431" s="112" t="s">
        <v>549</v>
      </c>
      <c r="C431" s="95" t="s">
        <v>550</v>
      </c>
      <c r="D431" s="96">
        <v>36</v>
      </c>
      <c r="E431" s="96" t="s">
        <v>17</v>
      </c>
      <c r="F431" s="145">
        <v>198</v>
      </c>
      <c r="G431" s="96">
        <v>10</v>
      </c>
      <c r="H431" s="175">
        <f>$H$3</f>
        <v>0</v>
      </c>
      <c r="I431" s="163">
        <f t="shared" si="64"/>
        <v>198</v>
      </c>
      <c r="J431" s="163">
        <f t="shared" si="65"/>
        <v>1980</v>
      </c>
    </row>
    <row r="432" spans="1:10" x14ac:dyDescent="0.25">
      <c r="A432" s="71"/>
      <c r="B432" s="71"/>
      <c r="D432" s="71"/>
      <c r="E432" s="71"/>
      <c r="F432" s="71"/>
      <c r="G432" s="71"/>
    </row>
    <row r="433" spans="1:35" s="251" customFormat="1" ht="15.75" thickBot="1" x14ac:dyDescent="0.3">
      <c r="A433" s="224"/>
      <c r="B433" s="313" t="s">
        <v>865</v>
      </c>
      <c r="C433" s="313"/>
      <c r="D433" s="313"/>
      <c r="E433" s="313"/>
      <c r="F433" s="313"/>
      <c r="G433" s="224"/>
      <c r="H433" s="225"/>
      <c r="I433" s="225"/>
      <c r="J433" s="225"/>
      <c r="K433" s="224"/>
      <c r="L433" s="224"/>
      <c r="M433" s="224"/>
      <c r="N433" s="224"/>
    </row>
    <row r="434" spans="1:35" s="251" customFormat="1" ht="15.75" thickTop="1" x14ac:dyDescent="0.25">
      <c r="A434" s="125">
        <v>6</v>
      </c>
      <c r="B434" s="128" t="s">
        <v>318</v>
      </c>
      <c r="C434" s="126" t="s">
        <v>319</v>
      </c>
      <c r="D434" s="127" t="s">
        <v>13</v>
      </c>
      <c r="E434" s="127" t="s">
        <v>17</v>
      </c>
      <c r="F434" s="148">
        <v>0</v>
      </c>
      <c r="G434" s="127">
        <v>1</v>
      </c>
      <c r="H434" s="167">
        <f t="shared" ref="H434:H480" si="72">$H$2</f>
        <v>0</v>
      </c>
      <c r="I434" s="163">
        <f t="shared" ref="I434:I481" si="73">ROUND(F434-(F434*H434),2)</f>
        <v>0</v>
      </c>
      <c r="J434" s="163">
        <f t="shared" ref="J434:J481" si="74">ROUND((I434*G434),2)</f>
        <v>0</v>
      </c>
      <c r="K434" s="163">
        <v>53340</v>
      </c>
      <c r="AC434" s="106"/>
      <c r="AD434" s="107"/>
      <c r="AE434" s="108"/>
      <c r="AF434" s="109"/>
      <c r="AG434" s="109"/>
      <c r="AH434" s="110"/>
      <c r="AI434" s="109"/>
    </row>
    <row r="435" spans="1:35" s="251" customFormat="1" x14ac:dyDescent="0.25">
      <c r="A435" s="125">
        <v>6.1</v>
      </c>
      <c r="B435" s="128" t="s">
        <v>320</v>
      </c>
      <c r="C435" s="126" t="s">
        <v>321</v>
      </c>
      <c r="D435" s="127" t="s">
        <v>13</v>
      </c>
      <c r="E435" s="127">
        <v>21</v>
      </c>
      <c r="F435" s="148">
        <v>0</v>
      </c>
      <c r="G435" s="127">
        <v>1</v>
      </c>
      <c r="H435" s="167">
        <f t="shared" si="72"/>
        <v>0</v>
      </c>
      <c r="I435" s="163">
        <f t="shared" si="73"/>
        <v>0</v>
      </c>
      <c r="J435" s="163">
        <f t="shared" si="74"/>
        <v>0</v>
      </c>
      <c r="AC435" s="106"/>
      <c r="AD435" s="107"/>
      <c r="AE435" s="108"/>
      <c r="AF435" s="109"/>
      <c r="AG435" s="109"/>
      <c r="AH435" s="110"/>
      <c r="AI435" s="109"/>
    </row>
    <row r="436" spans="1:35" s="251" customFormat="1" x14ac:dyDescent="0.25">
      <c r="A436" s="125" t="s">
        <v>559</v>
      </c>
      <c r="B436" s="128" t="s">
        <v>228</v>
      </c>
      <c r="C436" s="126" t="s">
        <v>229</v>
      </c>
      <c r="D436" s="127">
        <v>36</v>
      </c>
      <c r="E436" s="127" t="s">
        <v>17</v>
      </c>
      <c r="F436" s="148">
        <v>0</v>
      </c>
      <c r="G436" s="127">
        <v>1</v>
      </c>
      <c r="H436" s="175">
        <f>$H$3</f>
        <v>0</v>
      </c>
      <c r="I436" s="163">
        <f t="shared" si="73"/>
        <v>0</v>
      </c>
      <c r="J436" s="163">
        <f t="shared" si="74"/>
        <v>0</v>
      </c>
      <c r="AC436" s="106"/>
      <c r="AD436" s="107"/>
      <c r="AE436" s="108"/>
      <c r="AF436" s="109"/>
      <c r="AG436" s="109"/>
      <c r="AH436" s="110"/>
      <c r="AI436" s="109"/>
    </row>
    <row r="437" spans="1:35" s="251" customFormat="1" x14ac:dyDescent="0.25">
      <c r="A437" s="125" t="s">
        <v>560</v>
      </c>
      <c r="B437" s="128" t="s">
        <v>324</v>
      </c>
      <c r="C437" s="126" t="s">
        <v>325</v>
      </c>
      <c r="D437" s="127" t="s">
        <v>13</v>
      </c>
      <c r="E437" s="127">
        <v>14</v>
      </c>
      <c r="F437" s="148">
        <v>0</v>
      </c>
      <c r="G437" s="127">
        <v>1</v>
      </c>
      <c r="H437" s="167">
        <f t="shared" si="72"/>
        <v>0</v>
      </c>
      <c r="I437" s="163">
        <f t="shared" si="73"/>
        <v>0</v>
      </c>
      <c r="J437" s="163">
        <f t="shared" si="74"/>
        <v>0</v>
      </c>
      <c r="AC437" s="106"/>
      <c r="AD437" s="107"/>
      <c r="AE437" s="108"/>
      <c r="AF437" s="109"/>
      <c r="AG437" s="109"/>
      <c r="AH437" s="110"/>
      <c r="AI437" s="109"/>
    </row>
    <row r="438" spans="1:35" s="251" customFormat="1" x14ac:dyDescent="0.25">
      <c r="A438" s="125" t="s">
        <v>561</v>
      </c>
      <c r="B438" s="128" t="s">
        <v>50</v>
      </c>
      <c r="C438" s="126" t="s">
        <v>51</v>
      </c>
      <c r="D438" s="127" t="s">
        <v>13</v>
      </c>
      <c r="E438" s="127">
        <v>14</v>
      </c>
      <c r="F438" s="148">
        <v>0</v>
      </c>
      <c r="G438" s="127">
        <v>1</v>
      </c>
      <c r="H438" s="167">
        <f t="shared" si="72"/>
        <v>0</v>
      </c>
      <c r="I438" s="163">
        <f t="shared" si="73"/>
        <v>0</v>
      </c>
      <c r="J438" s="163">
        <f t="shared" si="74"/>
        <v>0</v>
      </c>
      <c r="AC438" s="106"/>
      <c r="AD438" s="107"/>
      <c r="AE438" s="108"/>
      <c r="AF438" s="109"/>
      <c r="AG438" s="109"/>
      <c r="AH438" s="110"/>
      <c r="AI438" s="109"/>
    </row>
    <row r="439" spans="1:35" s="251" customFormat="1" x14ac:dyDescent="0.25">
      <c r="A439" s="125" t="s">
        <v>562</v>
      </c>
      <c r="B439" s="128" t="s">
        <v>328</v>
      </c>
      <c r="C439" s="126" t="s">
        <v>329</v>
      </c>
      <c r="D439" s="127" t="s">
        <v>13</v>
      </c>
      <c r="E439" s="127">
        <v>21</v>
      </c>
      <c r="F439" s="148">
        <v>255.5</v>
      </c>
      <c r="G439" s="127">
        <v>10</v>
      </c>
      <c r="H439" s="167">
        <f t="shared" si="72"/>
        <v>0</v>
      </c>
      <c r="I439" s="163">
        <f t="shared" si="73"/>
        <v>255.5</v>
      </c>
      <c r="J439" s="163">
        <f t="shared" si="74"/>
        <v>2555</v>
      </c>
      <c r="AC439" s="106"/>
      <c r="AD439" s="107"/>
      <c r="AE439" s="108"/>
      <c r="AF439" s="109"/>
      <c r="AG439" s="109"/>
      <c r="AH439" s="110"/>
      <c r="AI439" s="109"/>
    </row>
    <row r="440" spans="1:35" s="251" customFormat="1" x14ac:dyDescent="0.25">
      <c r="A440" s="125" t="s">
        <v>563</v>
      </c>
      <c r="B440" s="128" t="s">
        <v>43</v>
      </c>
      <c r="C440" s="126" t="s">
        <v>44</v>
      </c>
      <c r="D440" s="127">
        <v>36</v>
      </c>
      <c r="E440" s="127" t="s">
        <v>17</v>
      </c>
      <c r="F440" s="148">
        <v>159</v>
      </c>
      <c r="G440" s="127">
        <v>10</v>
      </c>
      <c r="H440" s="175">
        <f>$H$3</f>
        <v>0</v>
      </c>
      <c r="I440" s="163">
        <f t="shared" si="73"/>
        <v>159</v>
      </c>
      <c r="J440" s="163">
        <f t="shared" si="74"/>
        <v>1590</v>
      </c>
      <c r="AC440" s="106"/>
      <c r="AD440" s="107"/>
      <c r="AE440" s="108"/>
      <c r="AF440" s="109"/>
      <c r="AG440" s="109"/>
      <c r="AH440" s="110"/>
      <c r="AI440" s="109"/>
    </row>
    <row r="441" spans="1:35" s="251" customFormat="1" x14ac:dyDescent="0.25">
      <c r="A441" s="125" t="s">
        <v>564</v>
      </c>
      <c r="B441" s="128" t="s">
        <v>332</v>
      </c>
      <c r="C441" s="126" t="s">
        <v>333</v>
      </c>
      <c r="D441" s="127" t="s">
        <v>13</v>
      </c>
      <c r="E441" s="127">
        <v>21</v>
      </c>
      <c r="F441" s="148">
        <v>0</v>
      </c>
      <c r="G441" s="127">
        <v>10</v>
      </c>
      <c r="H441" s="167">
        <f t="shared" si="72"/>
        <v>0</v>
      </c>
      <c r="I441" s="163">
        <f t="shared" si="73"/>
        <v>0</v>
      </c>
      <c r="J441" s="163">
        <f t="shared" si="74"/>
        <v>0</v>
      </c>
      <c r="AC441" s="106"/>
      <c r="AD441" s="107"/>
      <c r="AE441" s="108"/>
      <c r="AF441" s="109"/>
      <c r="AG441" s="109"/>
      <c r="AH441" s="110"/>
      <c r="AI441" s="109"/>
    </row>
    <row r="442" spans="1:35" s="251" customFormat="1" x14ac:dyDescent="0.25">
      <c r="A442" s="125" t="s">
        <v>565</v>
      </c>
      <c r="B442" s="128" t="s">
        <v>335</v>
      </c>
      <c r="C442" s="126" t="s">
        <v>336</v>
      </c>
      <c r="D442" s="127" t="s">
        <v>13</v>
      </c>
      <c r="E442" s="127">
        <v>21</v>
      </c>
      <c r="F442" s="148">
        <v>0</v>
      </c>
      <c r="G442" s="127">
        <v>1</v>
      </c>
      <c r="H442" s="167">
        <f t="shared" si="72"/>
        <v>0</v>
      </c>
      <c r="I442" s="163">
        <f t="shared" si="73"/>
        <v>0</v>
      </c>
      <c r="J442" s="163">
        <f t="shared" si="74"/>
        <v>0</v>
      </c>
      <c r="AC442" s="106"/>
      <c r="AD442" s="107"/>
      <c r="AE442" s="108"/>
      <c r="AF442" s="109"/>
      <c r="AG442" s="109"/>
      <c r="AH442" s="110"/>
      <c r="AI442" s="109"/>
    </row>
    <row r="443" spans="1:35" s="251" customFormat="1" x14ac:dyDescent="0.25">
      <c r="A443" s="125" t="s">
        <v>566</v>
      </c>
      <c r="B443" s="128" t="s">
        <v>48</v>
      </c>
      <c r="C443" s="126" t="s">
        <v>49</v>
      </c>
      <c r="D443" s="127" t="s">
        <v>13</v>
      </c>
      <c r="E443" s="127">
        <v>21</v>
      </c>
      <c r="F443" s="148">
        <v>0</v>
      </c>
      <c r="G443" s="127">
        <v>10</v>
      </c>
      <c r="H443" s="167">
        <f t="shared" si="72"/>
        <v>0</v>
      </c>
      <c r="I443" s="163">
        <f t="shared" si="73"/>
        <v>0</v>
      </c>
      <c r="J443" s="163">
        <f t="shared" si="74"/>
        <v>0</v>
      </c>
      <c r="AC443" s="106"/>
      <c r="AD443" s="107"/>
      <c r="AE443" s="108"/>
      <c r="AF443" s="109"/>
      <c r="AG443" s="109"/>
      <c r="AH443" s="110"/>
      <c r="AI443" s="109"/>
    </row>
    <row r="444" spans="1:35" s="251" customFormat="1" x14ac:dyDescent="0.25">
      <c r="A444" s="125" t="s">
        <v>567</v>
      </c>
      <c r="B444" s="128" t="s">
        <v>46</v>
      </c>
      <c r="C444" s="126" t="s">
        <v>47</v>
      </c>
      <c r="D444" s="127" t="s">
        <v>13</v>
      </c>
      <c r="E444" s="127">
        <v>14</v>
      </c>
      <c r="F444" s="148">
        <v>0</v>
      </c>
      <c r="G444" s="127">
        <v>10</v>
      </c>
      <c r="H444" s="167">
        <f t="shared" si="72"/>
        <v>0</v>
      </c>
      <c r="I444" s="163">
        <f t="shared" si="73"/>
        <v>0</v>
      </c>
      <c r="J444" s="163">
        <f t="shared" si="74"/>
        <v>0</v>
      </c>
      <c r="AC444" s="106"/>
      <c r="AD444" s="107"/>
      <c r="AE444" s="108"/>
      <c r="AF444" s="109"/>
      <c r="AG444" s="109"/>
      <c r="AH444" s="110"/>
      <c r="AI444" s="109"/>
    </row>
    <row r="445" spans="1:35" s="251" customFormat="1" x14ac:dyDescent="0.25">
      <c r="A445" s="125" t="s">
        <v>568</v>
      </c>
      <c r="B445" s="128" t="s">
        <v>45</v>
      </c>
      <c r="C445" s="126" t="s">
        <v>230</v>
      </c>
      <c r="D445" s="127" t="s">
        <v>13</v>
      </c>
      <c r="E445" s="127">
        <v>14</v>
      </c>
      <c r="F445" s="148">
        <v>0</v>
      </c>
      <c r="G445" s="127">
        <v>10</v>
      </c>
      <c r="H445" s="167">
        <f t="shared" si="72"/>
        <v>0</v>
      </c>
      <c r="I445" s="163">
        <f t="shared" si="73"/>
        <v>0</v>
      </c>
      <c r="J445" s="163">
        <f t="shared" si="74"/>
        <v>0</v>
      </c>
      <c r="AC445" s="106"/>
      <c r="AD445" s="107"/>
      <c r="AE445" s="108"/>
      <c r="AF445" s="109"/>
      <c r="AG445" s="109"/>
      <c r="AH445" s="110"/>
      <c r="AI445" s="109"/>
    </row>
    <row r="446" spans="1:35" s="251" customFormat="1" x14ac:dyDescent="0.25">
      <c r="A446" s="125" t="s">
        <v>569</v>
      </c>
      <c r="B446" s="128" t="s">
        <v>231</v>
      </c>
      <c r="C446" s="126" t="s">
        <v>232</v>
      </c>
      <c r="D446" s="127" t="s">
        <v>13</v>
      </c>
      <c r="E446" s="127">
        <v>14</v>
      </c>
      <c r="F446" s="148">
        <v>0</v>
      </c>
      <c r="G446" s="127">
        <v>10</v>
      </c>
      <c r="H446" s="167">
        <f t="shared" si="72"/>
        <v>0</v>
      </c>
      <c r="I446" s="163">
        <f t="shared" si="73"/>
        <v>0</v>
      </c>
      <c r="J446" s="163">
        <f t="shared" si="74"/>
        <v>0</v>
      </c>
      <c r="AC446" s="106"/>
      <c r="AD446" s="107"/>
      <c r="AE446" s="108"/>
      <c r="AF446" s="109"/>
      <c r="AG446" s="109"/>
      <c r="AH446" s="110"/>
      <c r="AI446" s="109"/>
    </row>
    <row r="447" spans="1:35" s="251" customFormat="1" x14ac:dyDescent="0.25">
      <c r="A447" s="125" t="s">
        <v>570</v>
      </c>
      <c r="B447" s="128" t="s">
        <v>233</v>
      </c>
      <c r="C447" s="126" t="s">
        <v>234</v>
      </c>
      <c r="D447" s="127" t="s">
        <v>13</v>
      </c>
      <c r="E447" s="127">
        <v>21</v>
      </c>
      <c r="F447" s="148">
        <v>0</v>
      </c>
      <c r="G447" s="127">
        <v>10</v>
      </c>
      <c r="H447" s="167">
        <f t="shared" si="72"/>
        <v>0</v>
      </c>
      <c r="I447" s="163">
        <f t="shared" si="73"/>
        <v>0</v>
      </c>
      <c r="J447" s="163">
        <f t="shared" si="74"/>
        <v>0</v>
      </c>
      <c r="AC447" s="106"/>
      <c r="AD447" s="107"/>
      <c r="AE447" s="108"/>
      <c r="AF447" s="109"/>
      <c r="AG447" s="109"/>
      <c r="AH447" s="110"/>
      <c r="AI447" s="109"/>
    </row>
    <row r="448" spans="1:35" s="251" customFormat="1" x14ac:dyDescent="0.25">
      <c r="A448" s="125" t="s">
        <v>571</v>
      </c>
      <c r="B448" s="128" t="s">
        <v>235</v>
      </c>
      <c r="C448" s="126" t="s">
        <v>236</v>
      </c>
      <c r="D448" s="127" t="s">
        <v>13</v>
      </c>
      <c r="E448" s="127">
        <v>21</v>
      </c>
      <c r="F448" s="148">
        <v>0</v>
      </c>
      <c r="G448" s="127">
        <v>1</v>
      </c>
      <c r="H448" s="167">
        <f t="shared" si="72"/>
        <v>0</v>
      </c>
      <c r="I448" s="163">
        <f t="shared" si="73"/>
        <v>0</v>
      </c>
      <c r="J448" s="163">
        <f t="shared" si="74"/>
        <v>0</v>
      </c>
      <c r="AC448" s="106"/>
      <c r="AD448" s="107"/>
      <c r="AE448" s="108"/>
      <c r="AF448" s="109"/>
      <c r="AG448" s="109"/>
      <c r="AH448" s="110"/>
      <c r="AI448" s="109"/>
    </row>
    <row r="449" spans="1:35" s="251" customFormat="1" x14ac:dyDescent="0.25">
      <c r="A449" s="125">
        <v>6.2</v>
      </c>
      <c r="B449" s="128" t="s">
        <v>219</v>
      </c>
      <c r="C449" s="126" t="s">
        <v>220</v>
      </c>
      <c r="D449" s="127" t="s">
        <v>13</v>
      </c>
      <c r="E449" s="127">
        <v>14</v>
      </c>
      <c r="F449" s="148">
        <v>0</v>
      </c>
      <c r="G449" s="127">
        <v>1</v>
      </c>
      <c r="H449" s="167">
        <f t="shared" si="72"/>
        <v>0</v>
      </c>
      <c r="I449" s="163">
        <f t="shared" si="73"/>
        <v>0</v>
      </c>
      <c r="J449" s="163">
        <f t="shared" si="74"/>
        <v>0</v>
      </c>
      <c r="AC449" s="106"/>
      <c r="AD449" s="107"/>
      <c r="AE449" s="108"/>
      <c r="AF449" s="109"/>
      <c r="AG449" s="109"/>
      <c r="AH449" s="110"/>
      <c r="AI449" s="109"/>
    </row>
    <row r="450" spans="1:35" s="251" customFormat="1" x14ac:dyDescent="0.25">
      <c r="A450" s="125" t="s">
        <v>572</v>
      </c>
      <c r="B450" s="128" t="s">
        <v>221</v>
      </c>
      <c r="C450" s="126" t="s">
        <v>222</v>
      </c>
      <c r="D450" s="127">
        <v>36</v>
      </c>
      <c r="E450" s="127" t="s">
        <v>17</v>
      </c>
      <c r="F450" s="148">
        <v>0</v>
      </c>
      <c r="G450" s="127">
        <v>1</v>
      </c>
      <c r="H450" s="175">
        <f>$H$3</f>
        <v>0</v>
      </c>
      <c r="I450" s="163">
        <f t="shared" si="73"/>
        <v>0</v>
      </c>
      <c r="J450" s="163">
        <f t="shared" si="74"/>
        <v>0</v>
      </c>
      <c r="AC450" s="106"/>
      <c r="AD450" s="107"/>
      <c r="AE450" s="108"/>
      <c r="AF450" s="109"/>
      <c r="AG450" s="109"/>
      <c r="AH450" s="110"/>
      <c r="AI450" s="109"/>
    </row>
    <row r="451" spans="1:35" s="251" customFormat="1" x14ac:dyDescent="0.25">
      <c r="A451" s="125" t="s">
        <v>573</v>
      </c>
      <c r="B451" s="128" t="s">
        <v>345</v>
      </c>
      <c r="C451" s="126" t="s">
        <v>346</v>
      </c>
      <c r="D451" s="127" t="s">
        <v>13</v>
      </c>
      <c r="E451" s="127">
        <v>21</v>
      </c>
      <c r="F451" s="148">
        <v>200</v>
      </c>
      <c r="G451" s="127">
        <v>1</v>
      </c>
      <c r="H451" s="167">
        <f t="shared" si="72"/>
        <v>0</v>
      </c>
      <c r="I451" s="163">
        <f t="shared" si="73"/>
        <v>200</v>
      </c>
      <c r="J451" s="163">
        <f t="shared" si="74"/>
        <v>200</v>
      </c>
      <c r="AC451" s="106"/>
      <c r="AD451" s="107"/>
      <c r="AE451" s="108"/>
      <c r="AF451" s="109"/>
      <c r="AG451" s="109"/>
      <c r="AH451" s="110"/>
      <c r="AI451" s="109"/>
    </row>
    <row r="452" spans="1:35" s="251" customFormat="1" x14ac:dyDescent="0.25">
      <c r="A452" s="125" t="s">
        <v>574</v>
      </c>
      <c r="B452" s="128" t="s">
        <v>348</v>
      </c>
      <c r="C452" s="126" t="s">
        <v>349</v>
      </c>
      <c r="D452" s="127">
        <v>36</v>
      </c>
      <c r="E452" s="127" t="s">
        <v>17</v>
      </c>
      <c r="F452" s="148">
        <v>114</v>
      </c>
      <c r="G452" s="127">
        <v>1</v>
      </c>
      <c r="H452" s="175">
        <f>$H$3</f>
        <v>0</v>
      </c>
      <c r="I452" s="163">
        <f t="shared" si="73"/>
        <v>114</v>
      </c>
      <c r="J452" s="163">
        <f t="shared" si="74"/>
        <v>114</v>
      </c>
      <c r="AC452" s="106"/>
      <c r="AD452" s="107"/>
      <c r="AE452" s="108"/>
      <c r="AF452" s="109"/>
      <c r="AG452" s="109"/>
      <c r="AH452" s="110"/>
      <c r="AI452" s="109"/>
    </row>
    <row r="453" spans="1:35" s="251" customFormat="1" x14ac:dyDescent="0.25">
      <c r="A453" s="125" t="s">
        <v>575</v>
      </c>
      <c r="B453" s="128" t="s">
        <v>37</v>
      </c>
      <c r="C453" s="126" t="s">
        <v>38</v>
      </c>
      <c r="D453" s="127" t="s">
        <v>13</v>
      </c>
      <c r="E453" s="127">
        <v>14</v>
      </c>
      <c r="F453" s="148">
        <v>0</v>
      </c>
      <c r="G453" s="127">
        <v>1</v>
      </c>
      <c r="H453" s="167">
        <f t="shared" si="72"/>
        <v>0</v>
      </c>
      <c r="I453" s="163">
        <f t="shared" si="73"/>
        <v>0</v>
      </c>
      <c r="J453" s="163">
        <f t="shared" si="74"/>
        <v>0</v>
      </c>
      <c r="AC453" s="106"/>
      <c r="AD453" s="107"/>
      <c r="AE453" s="108"/>
      <c r="AF453" s="109"/>
      <c r="AG453" s="109"/>
      <c r="AH453" s="110"/>
      <c r="AI453" s="109"/>
    </row>
    <row r="454" spans="1:35" s="251" customFormat="1" x14ac:dyDescent="0.25">
      <c r="A454" s="125" t="s">
        <v>576</v>
      </c>
      <c r="B454" s="128" t="s">
        <v>41</v>
      </c>
      <c r="C454" s="126" t="s">
        <v>42</v>
      </c>
      <c r="D454" s="127" t="s">
        <v>13</v>
      </c>
      <c r="E454" s="127">
        <v>21</v>
      </c>
      <c r="F454" s="148">
        <v>0</v>
      </c>
      <c r="G454" s="127">
        <v>1</v>
      </c>
      <c r="H454" s="167">
        <f t="shared" si="72"/>
        <v>0</v>
      </c>
      <c r="I454" s="163">
        <f t="shared" si="73"/>
        <v>0</v>
      </c>
      <c r="J454" s="163">
        <f t="shared" si="74"/>
        <v>0</v>
      </c>
      <c r="AC454" s="106"/>
      <c r="AD454" s="107"/>
      <c r="AE454" s="108"/>
      <c r="AF454" s="109"/>
      <c r="AG454" s="109"/>
      <c r="AH454" s="110"/>
      <c r="AI454" s="109"/>
    </row>
    <row r="455" spans="1:35" s="251" customFormat="1" x14ac:dyDescent="0.25">
      <c r="A455" s="125" t="s">
        <v>577</v>
      </c>
      <c r="B455" s="128" t="s">
        <v>35</v>
      </c>
      <c r="C455" s="126" t="s">
        <v>36</v>
      </c>
      <c r="D455" s="127" t="s">
        <v>13</v>
      </c>
      <c r="E455" s="127">
        <v>14</v>
      </c>
      <c r="F455" s="148">
        <v>0</v>
      </c>
      <c r="G455" s="127">
        <v>1</v>
      </c>
      <c r="H455" s="167">
        <f t="shared" si="72"/>
        <v>0</v>
      </c>
      <c r="I455" s="163">
        <f t="shared" si="73"/>
        <v>0</v>
      </c>
      <c r="J455" s="163">
        <f t="shared" si="74"/>
        <v>0</v>
      </c>
      <c r="AC455" s="106"/>
      <c r="AD455" s="107"/>
      <c r="AE455" s="108"/>
      <c r="AF455" s="109"/>
      <c r="AG455" s="109"/>
      <c r="AH455" s="110"/>
      <c r="AI455" s="109"/>
    </row>
    <row r="456" spans="1:35" s="251" customFormat="1" x14ac:dyDescent="0.25">
      <c r="A456" s="125" t="s">
        <v>578</v>
      </c>
      <c r="B456" s="128" t="s">
        <v>39</v>
      </c>
      <c r="C456" s="126" t="s">
        <v>40</v>
      </c>
      <c r="D456" s="127" t="s">
        <v>13</v>
      </c>
      <c r="E456" s="127">
        <v>14</v>
      </c>
      <c r="F456" s="148">
        <v>0</v>
      </c>
      <c r="G456" s="127">
        <v>1</v>
      </c>
      <c r="H456" s="167">
        <f t="shared" si="72"/>
        <v>0</v>
      </c>
      <c r="I456" s="163">
        <f t="shared" si="73"/>
        <v>0</v>
      </c>
      <c r="J456" s="163">
        <f t="shared" si="74"/>
        <v>0</v>
      </c>
      <c r="AC456" s="106"/>
      <c r="AD456" s="107"/>
      <c r="AE456" s="108"/>
      <c r="AF456" s="109"/>
      <c r="AG456" s="109"/>
      <c r="AH456" s="110"/>
      <c r="AI456" s="109"/>
    </row>
    <row r="457" spans="1:35" s="251" customFormat="1" x14ac:dyDescent="0.25">
      <c r="A457" s="125" t="s">
        <v>579</v>
      </c>
      <c r="B457" s="128" t="s">
        <v>223</v>
      </c>
      <c r="C457" s="126" t="s">
        <v>224</v>
      </c>
      <c r="D457" s="127" t="s">
        <v>13</v>
      </c>
      <c r="E457" s="127">
        <v>14</v>
      </c>
      <c r="F457" s="148">
        <v>0</v>
      </c>
      <c r="G457" s="127">
        <v>1</v>
      </c>
      <c r="H457" s="167">
        <f t="shared" si="72"/>
        <v>0</v>
      </c>
      <c r="I457" s="163">
        <f t="shared" si="73"/>
        <v>0</v>
      </c>
      <c r="J457" s="163">
        <f t="shared" si="74"/>
        <v>0</v>
      </c>
      <c r="AC457" s="106"/>
      <c r="AD457" s="107"/>
      <c r="AE457" s="108"/>
      <c r="AF457" s="109"/>
      <c r="AG457" s="109"/>
      <c r="AH457" s="110"/>
      <c r="AI457" s="109"/>
    </row>
    <row r="458" spans="1:35" s="251" customFormat="1" x14ac:dyDescent="0.25">
      <c r="A458" s="125" t="s">
        <v>580</v>
      </c>
      <c r="B458" s="128" t="s">
        <v>552</v>
      </c>
      <c r="C458" s="126" t="s">
        <v>553</v>
      </c>
      <c r="D458" s="127" t="s">
        <v>13</v>
      </c>
      <c r="E458" s="127">
        <v>21</v>
      </c>
      <c r="F458" s="148">
        <v>0</v>
      </c>
      <c r="G458" s="127">
        <v>1</v>
      </c>
      <c r="H458" s="167">
        <f t="shared" si="72"/>
        <v>0</v>
      </c>
      <c r="I458" s="163">
        <f t="shared" si="73"/>
        <v>0</v>
      </c>
      <c r="J458" s="163">
        <f t="shared" si="74"/>
        <v>0</v>
      </c>
      <c r="AC458" s="106"/>
      <c r="AD458" s="107"/>
      <c r="AE458" s="108"/>
      <c r="AF458" s="109"/>
      <c r="AG458" s="109"/>
      <c r="AH458" s="110"/>
      <c r="AI458" s="109"/>
    </row>
    <row r="459" spans="1:35" s="251" customFormat="1" x14ac:dyDescent="0.25">
      <c r="A459" s="125" t="s">
        <v>581</v>
      </c>
      <c r="B459" s="128" t="s">
        <v>555</v>
      </c>
      <c r="C459" s="126" t="s">
        <v>556</v>
      </c>
      <c r="D459" s="127">
        <v>36</v>
      </c>
      <c r="E459" s="127" t="s">
        <v>17</v>
      </c>
      <c r="F459" s="148">
        <v>3600</v>
      </c>
      <c r="G459" s="127">
        <v>1</v>
      </c>
      <c r="H459" s="175">
        <f>$H$3</f>
        <v>0</v>
      </c>
      <c r="I459" s="163">
        <f t="shared" si="73"/>
        <v>3600</v>
      </c>
      <c r="J459" s="163">
        <f t="shared" si="74"/>
        <v>3600</v>
      </c>
      <c r="AC459" s="106"/>
      <c r="AD459" s="107"/>
      <c r="AE459" s="108"/>
      <c r="AF459" s="109"/>
      <c r="AG459" s="109"/>
      <c r="AH459" s="110"/>
      <c r="AI459" s="109"/>
    </row>
    <row r="460" spans="1:35" s="251" customFormat="1" x14ac:dyDescent="0.25">
      <c r="A460" s="125" t="s">
        <v>582</v>
      </c>
      <c r="B460" s="128" t="s">
        <v>557</v>
      </c>
      <c r="C460" s="126" t="s">
        <v>558</v>
      </c>
      <c r="D460" s="127" t="s">
        <v>13</v>
      </c>
      <c r="E460" s="127">
        <v>14</v>
      </c>
      <c r="F460" s="148">
        <v>0</v>
      </c>
      <c r="G460" s="127">
        <v>1</v>
      </c>
      <c r="H460" s="167">
        <f t="shared" si="72"/>
        <v>0</v>
      </c>
      <c r="I460" s="163">
        <f t="shared" si="73"/>
        <v>0</v>
      </c>
      <c r="J460" s="163">
        <f t="shared" si="74"/>
        <v>0</v>
      </c>
      <c r="AC460" s="106"/>
      <c r="AD460" s="107"/>
      <c r="AE460" s="108"/>
      <c r="AF460" s="109"/>
      <c r="AG460" s="109"/>
      <c r="AH460" s="110"/>
      <c r="AI460" s="109"/>
    </row>
    <row r="461" spans="1:35" s="251" customFormat="1" x14ac:dyDescent="0.25">
      <c r="A461" s="125">
        <v>6.3</v>
      </c>
      <c r="B461" s="128" t="s">
        <v>364</v>
      </c>
      <c r="C461" s="126" t="s">
        <v>365</v>
      </c>
      <c r="D461" s="127" t="s">
        <v>13</v>
      </c>
      <c r="E461" s="127">
        <v>14</v>
      </c>
      <c r="F461" s="148">
        <v>5106.3500000000004</v>
      </c>
      <c r="G461" s="127">
        <v>1</v>
      </c>
      <c r="H461" s="167">
        <f t="shared" si="72"/>
        <v>0</v>
      </c>
      <c r="I461" s="163">
        <f t="shared" si="73"/>
        <v>5106.3500000000004</v>
      </c>
      <c r="J461" s="163">
        <f t="shared" si="74"/>
        <v>5106.3500000000004</v>
      </c>
      <c r="AC461" s="106"/>
      <c r="AD461" s="107"/>
      <c r="AE461" s="108"/>
      <c r="AF461" s="109"/>
      <c r="AG461" s="109"/>
      <c r="AH461" s="110"/>
      <c r="AI461" s="109"/>
    </row>
    <row r="462" spans="1:35" s="251" customFormat="1" x14ac:dyDescent="0.25">
      <c r="A462" s="125" t="s">
        <v>583</v>
      </c>
      <c r="B462" s="128" t="s">
        <v>367</v>
      </c>
      <c r="C462" s="126" t="s">
        <v>368</v>
      </c>
      <c r="D462" s="127">
        <v>36</v>
      </c>
      <c r="E462" s="127" t="s">
        <v>17</v>
      </c>
      <c r="F462" s="148">
        <v>8280</v>
      </c>
      <c r="G462" s="127">
        <v>1</v>
      </c>
      <c r="H462" s="175">
        <f>$H$3</f>
        <v>0</v>
      </c>
      <c r="I462" s="163">
        <f t="shared" si="73"/>
        <v>8280</v>
      </c>
      <c r="J462" s="163">
        <f t="shared" si="74"/>
        <v>8280</v>
      </c>
      <c r="AC462" s="106"/>
      <c r="AD462" s="107"/>
      <c r="AE462" s="108"/>
      <c r="AF462" s="109"/>
      <c r="AG462" s="109"/>
      <c r="AH462" s="110"/>
      <c r="AI462" s="109"/>
    </row>
    <row r="463" spans="1:35" s="251" customFormat="1" x14ac:dyDescent="0.25">
      <c r="A463" s="125" t="s">
        <v>584</v>
      </c>
      <c r="B463" s="128" t="s">
        <v>520</v>
      </c>
      <c r="C463" s="126" t="s">
        <v>521</v>
      </c>
      <c r="D463" s="127" t="s">
        <v>13</v>
      </c>
      <c r="E463" s="127">
        <v>14</v>
      </c>
      <c r="F463" s="148">
        <v>0</v>
      </c>
      <c r="G463" s="127">
        <v>1</v>
      </c>
      <c r="H463" s="167">
        <f t="shared" si="72"/>
        <v>0</v>
      </c>
      <c r="I463" s="163">
        <f t="shared" si="73"/>
        <v>0</v>
      </c>
      <c r="J463" s="163">
        <f t="shared" si="74"/>
        <v>0</v>
      </c>
      <c r="AC463" s="106"/>
      <c r="AD463" s="107"/>
      <c r="AE463" s="108"/>
      <c r="AF463" s="109"/>
      <c r="AG463" s="109"/>
      <c r="AH463" s="110"/>
      <c r="AI463" s="109"/>
    </row>
    <row r="464" spans="1:35" s="251" customFormat="1" x14ac:dyDescent="0.25">
      <c r="A464" s="125" t="s">
        <v>585</v>
      </c>
      <c r="B464" s="128" t="s">
        <v>20</v>
      </c>
      <c r="C464" s="126" t="s">
        <v>21</v>
      </c>
      <c r="D464" s="127" t="s">
        <v>13</v>
      </c>
      <c r="E464" s="127">
        <v>14</v>
      </c>
      <c r="F464" s="148">
        <v>7296.35</v>
      </c>
      <c r="G464" s="127">
        <v>1</v>
      </c>
      <c r="H464" s="167">
        <f t="shared" si="72"/>
        <v>0</v>
      </c>
      <c r="I464" s="163">
        <f t="shared" si="73"/>
        <v>7296.35</v>
      </c>
      <c r="J464" s="163">
        <f t="shared" si="74"/>
        <v>7296.35</v>
      </c>
      <c r="AC464" s="106"/>
      <c r="AD464" s="107"/>
      <c r="AE464" s="108"/>
      <c r="AF464" s="109"/>
      <c r="AG464" s="109"/>
      <c r="AH464" s="110"/>
      <c r="AI464" s="109"/>
    </row>
    <row r="465" spans="1:35" s="251" customFormat="1" x14ac:dyDescent="0.25">
      <c r="A465" s="125" t="s">
        <v>586</v>
      </c>
      <c r="B465" s="128" t="s">
        <v>275</v>
      </c>
      <c r="C465" s="126" t="s">
        <v>276</v>
      </c>
      <c r="D465" s="127" t="s">
        <v>13</v>
      </c>
      <c r="E465" s="127">
        <v>14</v>
      </c>
      <c r="F465" s="148">
        <v>0</v>
      </c>
      <c r="G465" s="127">
        <v>1</v>
      </c>
      <c r="H465" s="167">
        <f t="shared" si="72"/>
        <v>0</v>
      </c>
      <c r="I465" s="163">
        <f t="shared" si="73"/>
        <v>0</v>
      </c>
      <c r="J465" s="163">
        <f t="shared" si="74"/>
        <v>0</v>
      </c>
      <c r="AC465" s="106"/>
      <c r="AD465" s="107"/>
      <c r="AE465" s="108"/>
      <c r="AF465" s="109"/>
      <c r="AG465" s="109"/>
      <c r="AH465" s="110"/>
      <c r="AI465" s="109"/>
    </row>
    <row r="466" spans="1:35" s="251" customFormat="1" x14ac:dyDescent="0.25">
      <c r="A466" s="125" t="s">
        <v>587</v>
      </c>
      <c r="B466" s="128" t="s">
        <v>373</v>
      </c>
      <c r="C466" s="126" t="s">
        <v>374</v>
      </c>
      <c r="D466" s="127" t="s">
        <v>13</v>
      </c>
      <c r="E466" s="127">
        <v>14</v>
      </c>
      <c r="F466" s="148">
        <v>0</v>
      </c>
      <c r="G466" s="127">
        <v>1</v>
      </c>
      <c r="H466" s="167">
        <f t="shared" si="72"/>
        <v>0</v>
      </c>
      <c r="I466" s="163">
        <f t="shared" si="73"/>
        <v>0</v>
      </c>
      <c r="J466" s="163">
        <f t="shared" si="74"/>
        <v>0</v>
      </c>
      <c r="AC466" s="106"/>
      <c r="AD466" s="107"/>
      <c r="AE466" s="108"/>
      <c r="AF466" s="109"/>
      <c r="AG466" s="109"/>
      <c r="AH466" s="110"/>
      <c r="AI466" s="109"/>
    </row>
    <row r="467" spans="1:35" s="251" customFormat="1" x14ac:dyDescent="0.25">
      <c r="A467" s="125" t="s">
        <v>588</v>
      </c>
      <c r="B467" s="128" t="s">
        <v>22</v>
      </c>
      <c r="C467" s="126" t="s">
        <v>23</v>
      </c>
      <c r="D467" s="127" t="s">
        <v>13</v>
      </c>
      <c r="E467" s="127">
        <v>14</v>
      </c>
      <c r="F467" s="148">
        <v>14596.35</v>
      </c>
      <c r="G467" s="127">
        <v>1</v>
      </c>
      <c r="H467" s="167">
        <f t="shared" si="72"/>
        <v>0</v>
      </c>
      <c r="I467" s="163">
        <f t="shared" si="73"/>
        <v>14596.35</v>
      </c>
      <c r="J467" s="163">
        <f t="shared" si="74"/>
        <v>14596.35</v>
      </c>
      <c r="AC467" s="106"/>
      <c r="AD467" s="107"/>
      <c r="AE467" s="108"/>
      <c r="AF467" s="109"/>
      <c r="AG467" s="109"/>
      <c r="AH467" s="110"/>
      <c r="AI467" s="109"/>
    </row>
    <row r="468" spans="1:35" s="251" customFormat="1" x14ac:dyDescent="0.25">
      <c r="A468" s="125" t="s">
        <v>589</v>
      </c>
      <c r="B468" s="128" t="s">
        <v>24</v>
      </c>
      <c r="C468" s="126" t="s">
        <v>25</v>
      </c>
      <c r="D468" s="127" t="s">
        <v>13</v>
      </c>
      <c r="E468" s="127">
        <v>14</v>
      </c>
      <c r="F468" s="148">
        <v>14596.35</v>
      </c>
      <c r="G468" s="127">
        <v>1</v>
      </c>
      <c r="H468" s="167">
        <f t="shared" si="72"/>
        <v>0</v>
      </c>
      <c r="I468" s="163">
        <f t="shared" si="73"/>
        <v>14596.35</v>
      </c>
      <c r="J468" s="163">
        <f t="shared" si="74"/>
        <v>14596.35</v>
      </c>
      <c r="AC468" s="106"/>
      <c r="AD468" s="107"/>
      <c r="AE468" s="108"/>
      <c r="AF468" s="109"/>
      <c r="AG468" s="109"/>
      <c r="AH468" s="110"/>
      <c r="AI468" s="109"/>
    </row>
    <row r="469" spans="1:35" s="251" customFormat="1" x14ac:dyDescent="0.25">
      <c r="A469" s="125" t="s">
        <v>590</v>
      </c>
      <c r="B469" s="128" t="s">
        <v>26</v>
      </c>
      <c r="C469" s="126" t="s">
        <v>27</v>
      </c>
      <c r="D469" s="127" t="s">
        <v>13</v>
      </c>
      <c r="E469" s="127">
        <v>14</v>
      </c>
      <c r="F469" s="148">
        <v>7296.35</v>
      </c>
      <c r="G469" s="127">
        <v>1</v>
      </c>
      <c r="H469" s="167">
        <f t="shared" si="72"/>
        <v>0</v>
      </c>
      <c r="I469" s="163">
        <f t="shared" si="73"/>
        <v>7296.35</v>
      </c>
      <c r="J469" s="163">
        <f t="shared" si="74"/>
        <v>7296.35</v>
      </c>
      <c r="AC469" s="106"/>
      <c r="AD469" s="107"/>
      <c r="AE469" s="108"/>
      <c r="AF469" s="109"/>
      <c r="AG469" s="109"/>
      <c r="AH469" s="110"/>
      <c r="AI469" s="109"/>
    </row>
    <row r="470" spans="1:35" s="251" customFormat="1" x14ac:dyDescent="0.25">
      <c r="A470" s="125" t="s">
        <v>591</v>
      </c>
      <c r="B470" s="128" t="s">
        <v>26</v>
      </c>
      <c r="C470" s="126" t="s">
        <v>27</v>
      </c>
      <c r="D470" s="127" t="s">
        <v>13</v>
      </c>
      <c r="E470" s="127">
        <v>14</v>
      </c>
      <c r="F470" s="148">
        <v>7296.35</v>
      </c>
      <c r="G470" s="127">
        <v>1</v>
      </c>
      <c r="H470" s="167">
        <f t="shared" si="72"/>
        <v>0</v>
      </c>
      <c r="I470" s="163">
        <f t="shared" si="73"/>
        <v>7296.35</v>
      </c>
      <c r="J470" s="163">
        <f t="shared" si="74"/>
        <v>7296.35</v>
      </c>
      <c r="AC470" s="106"/>
      <c r="AD470" s="107"/>
      <c r="AE470" s="108"/>
      <c r="AF470" s="109"/>
      <c r="AG470" s="109"/>
      <c r="AH470" s="110"/>
      <c r="AI470" s="109"/>
    </row>
    <row r="471" spans="1:35" s="251" customFormat="1" x14ac:dyDescent="0.25">
      <c r="A471" s="125" t="s">
        <v>592</v>
      </c>
      <c r="B471" s="128" t="s">
        <v>383</v>
      </c>
      <c r="C471" s="126" t="s">
        <v>384</v>
      </c>
      <c r="D471" s="127" t="s">
        <v>13</v>
      </c>
      <c r="E471" s="127">
        <v>14</v>
      </c>
      <c r="F471" s="148">
        <v>2916.35</v>
      </c>
      <c r="G471" s="127">
        <v>1</v>
      </c>
      <c r="H471" s="167">
        <f t="shared" si="72"/>
        <v>0</v>
      </c>
      <c r="I471" s="163">
        <f t="shared" si="73"/>
        <v>2916.35</v>
      </c>
      <c r="J471" s="163">
        <f t="shared" si="74"/>
        <v>2916.35</v>
      </c>
      <c r="AC471" s="106"/>
      <c r="AD471" s="107"/>
      <c r="AE471" s="108"/>
      <c r="AF471" s="109"/>
      <c r="AG471" s="109"/>
      <c r="AH471" s="110"/>
      <c r="AI471" s="109"/>
    </row>
    <row r="472" spans="1:35" s="251" customFormat="1" x14ac:dyDescent="0.25">
      <c r="A472" s="125" t="s">
        <v>593</v>
      </c>
      <c r="B472" s="128" t="s">
        <v>30</v>
      </c>
      <c r="C472" s="126" t="s">
        <v>31</v>
      </c>
      <c r="D472" s="127" t="s">
        <v>13</v>
      </c>
      <c r="E472" s="127">
        <v>14</v>
      </c>
      <c r="F472" s="148">
        <v>0</v>
      </c>
      <c r="G472" s="127">
        <v>4</v>
      </c>
      <c r="H472" s="167">
        <f t="shared" si="72"/>
        <v>0</v>
      </c>
      <c r="I472" s="163">
        <f t="shared" si="73"/>
        <v>0</v>
      </c>
      <c r="J472" s="163">
        <f t="shared" si="74"/>
        <v>0</v>
      </c>
      <c r="AC472" s="106"/>
      <c r="AD472" s="107"/>
      <c r="AE472" s="108"/>
      <c r="AF472" s="109"/>
      <c r="AG472" s="109"/>
      <c r="AH472" s="110"/>
      <c r="AI472" s="109"/>
    </row>
    <row r="473" spans="1:35" s="251" customFormat="1" x14ac:dyDescent="0.25">
      <c r="A473" s="125" t="s">
        <v>594</v>
      </c>
      <c r="B473" s="128" t="s">
        <v>386</v>
      </c>
      <c r="C473" s="126" t="s">
        <v>384</v>
      </c>
      <c r="D473" s="127" t="s">
        <v>13</v>
      </c>
      <c r="E473" s="127">
        <v>14</v>
      </c>
      <c r="F473" s="148">
        <v>2916.35</v>
      </c>
      <c r="G473" s="127">
        <v>1</v>
      </c>
      <c r="H473" s="167">
        <f t="shared" si="72"/>
        <v>0</v>
      </c>
      <c r="I473" s="163">
        <f t="shared" si="73"/>
        <v>2916.35</v>
      </c>
      <c r="J473" s="163">
        <f t="shared" si="74"/>
        <v>2916.35</v>
      </c>
      <c r="AC473" s="106"/>
      <c r="AD473" s="107"/>
      <c r="AE473" s="108"/>
      <c r="AF473" s="109"/>
      <c r="AG473" s="109"/>
      <c r="AH473" s="110"/>
      <c r="AI473" s="109"/>
    </row>
    <row r="474" spans="1:35" s="251" customFormat="1" x14ac:dyDescent="0.25">
      <c r="A474" s="125" t="s">
        <v>595</v>
      </c>
      <c r="B474" s="128" t="s">
        <v>18</v>
      </c>
      <c r="C474" s="126" t="s">
        <v>19</v>
      </c>
      <c r="D474" s="127" t="s">
        <v>13</v>
      </c>
      <c r="E474" s="127">
        <v>14</v>
      </c>
      <c r="F474" s="148">
        <v>0</v>
      </c>
      <c r="G474" s="127">
        <v>3</v>
      </c>
      <c r="H474" s="167">
        <f t="shared" si="72"/>
        <v>0</v>
      </c>
      <c r="I474" s="163">
        <f t="shared" si="73"/>
        <v>0</v>
      </c>
      <c r="J474" s="163">
        <f t="shared" si="74"/>
        <v>0</v>
      </c>
      <c r="AC474" s="106"/>
      <c r="AD474" s="107"/>
      <c r="AE474" s="108"/>
      <c r="AF474" s="109"/>
      <c r="AG474" s="109"/>
      <c r="AH474" s="110"/>
      <c r="AI474" s="109"/>
    </row>
    <row r="475" spans="1:35" s="251" customFormat="1" x14ac:dyDescent="0.25">
      <c r="A475" s="125">
        <v>6.4</v>
      </c>
      <c r="B475" s="128" t="s">
        <v>535</v>
      </c>
      <c r="C475" s="126" t="s">
        <v>536</v>
      </c>
      <c r="D475" s="127" t="s">
        <v>13</v>
      </c>
      <c r="E475" s="127">
        <v>14</v>
      </c>
      <c r="F475" s="148">
        <v>13530</v>
      </c>
      <c r="G475" s="127">
        <v>1</v>
      </c>
      <c r="H475" s="167">
        <f t="shared" si="72"/>
        <v>0</v>
      </c>
      <c r="I475" s="163">
        <f t="shared" si="73"/>
        <v>13530</v>
      </c>
      <c r="J475" s="163">
        <f t="shared" si="74"/>
        <v>13530</v>
      </c>
      <c r="AC475" s="106"/>
      <c r="AD475" s="107"/>
      <c r="AE475" s="108"/>
      <c r="AF475" s="109"/>
      <c r="AG475" s="109"/>
      <c r="AH475" s="110"/>
      <c r="AI475" s="109"/>
    </row>
    <row r="476" spans="1:35" s="251" customFormat="1" x14ac:dyDescent="0.25">
      <c r="A476" s="125" t="s">
        <v>598</v>
      </c>
      <c r="B476" s="128" t="s">
        <v>538</v>
      </c>
      <c r="C476" s="126" t="s">
        <v>539</v>
      </c>
      <c r="D476" s="127">
        <v>36</v>
      </c>
      <c r="E476" s="127" t="s">
        <v>17</v>
      </c>
      <c r="F476" s="148">
        <v>0</v>
      </c>
      <c r="G476" s="127">
        <v>1</v>
      </c>
      <c r="H476" s="175">
        <f>$H$3</f>
        <v>0</v>
      </c>
      <c r="I476" s="163">
        <f t="shared" si="73"/>
        <v>0</v>
      </c>
      <c r="J476" s="163">
        <f t="shared" si="74"/>
        <v>0</v>
      </c>
      <c r="AC476" s="106"/>
      <c r="AD476" s="107"/>
      <c r="AE476" s="108"/>
      <c r="AF476" s="109"/>
      <c r="AG476" s="109"/>
      <c r="AH476" s="110"/>
      <c r="AI476" s="109"/>
    </row>
    <row r="477" spans="1:35" s="251" customFormat="1" x14ac:dyDescent="0.25">
      <c r="A477" s="125" t="s">
        <v>599</v>
      </c>
      <c r="B477" s="128" t="s">
        <v>541</v>
      </c>
      <c r="C477" s="126" t="s">
        <v>542</v>
      </c>
      <c r="D477" s="127" t="s">
        <v>13</v>
      </c>
      <c r="E477" s="127">
        <v>14</v>
      </c>
      <c r="F477" s="148">
        <v>0</v>
      </c>
      <c r="G477" s="127">
        <v>10</v>
      </c>
      <c r="H477" s="167">
        <f t="shared" si="72"/>
        <v>0</v>
      </c>
      <c r="I477" s="163">
        <f t="shared" si="73"/>
        <v>0</v>
      </c>
      <c r="J477" s="163">
        <f t="shared" si="74"/>
        <v>0</v>
      </c>
      <c r="AC477" s="106"/>
      <c r="AD477" s="107"/>
      <c r="AE477" s="108"/>
      <c r="AF477" s="109"/>
      <c r="AG477" s="109"/>
      <c r="AH477" s="110"/>
      <c r="AI477" s="109"/>
    </row>
    <row r="478" spans="1:35" s="251" customFormat="1" x14ac:dyDescent="0.25">
      <c r="A478" s="125" t="s">
        <v>600</v>
      </c>
      <c r="B478" s="128" t="s">
        <v>226</v>
      </c>
      <c r="C478" s="126" t="s">
        <v>227</v>
      </c>
      <c r="D478" s="127" t="s">
        <v>13</v>
      </c>
      <c r="E478" s="127">
        <v>14</v>
      </c>
      <c r="F478" s="148">
        <v>0</v>
      </c>
      <c r="G478" s="127">
        <v>10</v>
      </c>
      <c r="H478" s="167">
        <f t="shared" si="72"/>
        <v>0</v>
      </c>
      <c r="I478" s="163">
        <f t="shared" si="73"/>
        <v>0</v>
      </c>
      <c r="J478" s="163">
        <f t="shared" si="74"/>
        <v>0</v>
      </c>
      <c r="AC478" s="106"/>
      <c r="AD478" s="107"/>
      <c r="AE478" s="108"/>
      <c r="AF478" s="109"/>
      <c r="AG478" s="109"/>
      <c r="AH478" s="110"/>
      <c r="AI478" s="109"/>
    </row>
    <row r="479" spans="1:35" s="251" customFormat="1" x14ac:dyDescent="0.25">
      <c r="A479" s="125" t="s">
        <v>601</v>
      </c>
      <c r="B479" s="128" t="s">
        <v>33</v>
      </c>
      <c r="C479" s="126" t="s">
        <v>34</v>
      </c>
      <c r="D479" s="127" t="s">
        <v>13</v>
      </c>
      <c r="E479" s="127">
        <v>14</v>
      </c>
      <c r="F479" s="148">
        <v>0</v>
      </c>
      <c r="G479" s="127">
        <v>10</v>
      </c>
      <c r="H479" s="167">
        <f t="shared" si="72"/>
        <v>0</v>
      </c>
      <c r="I479" s="163">
        <f t="shared" si="73"/>
        <v>0</v>
      </c>
      <c r="J479" s="163">
        <f t="shared" si="74"/>
        <v>0</v>
      </c>
      <c r="AC479" s="106"/>
      <c r="AD479" s="107"/>
      <c r="AE479" s="108"/>
      <c r="AF479" s="109"/>
      <c r="AG479" s="109"/>
      <c r="AH479" s="110"/>
      <c r="AI479" s="109"/>
    </row>
    <row r="480" spans="1:35" s="251" customFormat="1" x14ac:dyDescent="0.25">
      <c r="A480" s="125" t="s">
        <v>602</v>
      </c>
      <c r="B480" s="128" t="s">
        <v>546</v>
      </c>
      <c r="C480" s="126" t="s">
        <v>547</v>
      </c>
      <c r="D480" s="127" t="s">
        <v>13</v>
      </c>
      <c r="E480" s="127">
        <v>14</v>
      </c>
      <c r="F480" s="148">
        <v>0</v>
      </c>
      <c r="G480" s="127">
        <v>10</v>
      </c>
      <c r="H480" s="167">
        <f t="shared" si="72"/>
        <v>0</v>
      </c>
      <c r="I480" s="163">
        <f t="shared" si="73"/>
        <v>0</v>
      </c>
      <c r="J480" s="163">
        <f t="shared" si="74"/>
        <v>0</v>
      </c>
      <c r="AC480" s="106"/>
      <c r="AD480" s="107"/>
      <c r="AE480" s="108"/>
      <c r="AF480" s="109"/>
      <c r="AG480" s="109"/>
      <c r="AH480" s="110"/>
      <c r="AI480" s="109"/>
    </row>
    <row r="481" spans="1:35" s="251" customFormat="1" x14ac:dyDescent="0.25">
      <c r="A481" s="125" t="s">
        <v>603</v>
      </c>
      <c r="B481" s="128" t="s">
        <v>549</v>
      </c>
      <c r="C481" s="126" t="s">
        <v>550</v>
      </c>
      <c r="D481" s="127">
        <v>36</v>
      </c>
      <c r="E481" s="127" t="s">
        <v>17</v>
      </c>
      <c r="F481" s="148">
        <v>198</v>
      </c>
      <c r="G481" s="127">
        <v>10</v>
      </c>
      <c r="H481" s="175">
        <f>$H$3</f>
        <v>0</v>
      </c>
      <c r="I481" s="163">
        <f t="shared" si="73"/>
        <v>198</v>
      </c>
      <c r="J481" s="163">
        <f t="shared" si="74"/>
        <v>1980</v>
      </c>
      <c r="AC481" s="106"/>
      <c r="AD481" s="107"/>
      <c r="AE481" s="108"/>
      <c r="AF481" s="109"/>
      <c r="AG481" s="109"/>
      <c r="AH481" s="110"/>
      <c r="AI481" s="109"/>
    </row>
    <row r="482" spans="1:35" s="251" customFormat="1" x14ac:dyDescent="0.25">
      <c r="H482" s="189"/>
      <c r="I482" s="189"/>
      <c r="J482" s="189"/>
    </row>
    <row r="483" spans="1:35" x14ac:dyDescent="0.25">
      <c r="A483" s="73"/>
      <c r="B483" s="121"/>
      <c r="C483" s="62"/>
      <c r="D483" s="72"/>
      <c r="E483" s="72"/>
      <c r="F483" s="155"/>
      <c r="G483" s="72"/>
    </row>
    <row r="484" spans="1:35" s="162" customFormat="1" ht="20.100000000000001" customHeight="1" thickBot="1" x14ac:dyDescent="0.3">
      <c r="A484" s="159" t="s">
        <v>10</v>
      </c>
      <c r="B484" s="311" t="s">
        <v>778</v>
      </c>
      <c r="C484" s="311"/>
      <c r="D484" s="311"/>
      <c r="E484" s="311"/>
      <c r="F484" s="312"/>
      <c r="G484" s="183" t="s">
        <v>10</v>
      </c>
      <c r="H484" s="161"/>
      <c r="I484" s="178"/>
      <c r="J484" s="178"/>
    </row>
    <row r="485" spans="1:35" s="174" customFormat="1" ht="45" customHeight="1" thickTop="1" x14ac:dyDescent="0.25">
      <c r="A485" s="184"/>
      <c r="B485" s="184" t="s">
        <v>5</v>
      </c>
      <c r="C485" s="184" t="s">
        <v>6</v>
      </c>
      <c r="D485" s="184" t="s">
        <v>247</v>
      </c>
      <c r="E485" s="184" t="s">
        <v>7</v>
      </c>
      <c r="F485" s="185" t="s">
        <v>8</v>
      </c>
      <c r="G485" s="184" t="s">
        <v>9</v>
      </c>
      <c r="H485" s="172" t="s">
        <v>775</v>
      </c>
      <c r="I485" s="173" t="s">
        <v>776</v>
      </c>
      <c r="J485" s="173" t="s">
        <v>777</v>
      </c>
    </row>
    <row r="486" spans="1:35" s="87" customFormat="1" ht="15" customHeight="1" x14ac:dyDescent="0.25">
      <c r="A486" s="103">
        <v>1</v>
      </c>
      <c r="B486" s="139" t="s">
        <v>764</v>
      </c>
      <c r="C486" s="104" t="s">
        <v>765</v>
      </c>
      <c r="D486" s="105" t="s">
        <v>13</v>
      </c>
      <c r="E486" s="105">
        <v>14</v>
      </c>
      <c r="F486" s="156">
        <v>8995</v>
      </c>
      <c r="G486" s="105">
        <v>1</v>
      </c>
      <c r="H486" s="167">
        <f t="shared" ref="H486:H494" si="75">$H$2</f>
        <v>0</v>
      </c>
      <c r="I486" s="163">
        <f t="shared" ref="I486:I494" si="76">ROUND(F486-(F486*H486),2)</f>
        <v>8995</v>
      </c>
      <c r="J486" s="163">
        <f t="shared" ref="J486:J494" si="77">ROUND((I486*G486),2)</f>
        <v>8995</v>
      </c>
    </row>
    <row r="487" spans="1:35" s="87" customFormat="1" ht="15" customHeight="1" x14ac:dyDescent="0.25">
      <c r="A487" s="103">
        <v>2</v>
      </c>
      <c r="B487" s="139" t="s">
        <v>766</v>
      </c>
      <c r="C487" s="104" t="s">
        <v>767</v>
      </c>
      <c r="D487" s="105" t="s">
        <v>13</v>
      </c>
      <c r="E487" s="105">
        <v>14</v>
      </c>
      <c r="F487" s="156">
        <v>26995</v>
      </c>
      <c r="G487" s="105">
        <v>2</v>
      </c>
      <c r="H487" s="167">
        <f t="shared" si="75"/>
        <v>0</v>
      </c>
      <c r="I487" s="163">
        <f t="shared" si="76"/>
        <v>26995</v>
      </c>
      <c r="J487" s="163">
        <f t="shared" si="77"/>
        <v>53990</v>
      </c>
    </row>
    <row r="488" spans="1:35" x14ac:dyDescent="0.25">
      <c r="A488" s="61">
        <v>6</v>
      </c>
      <c r="B488" s="139" t="s">
        <v>217</v>
      </c>
      <c r="C488" s="62" t="s">
        <v>218</v>
      </c>
      <c r="D488" s="72" t="s">
        <v>13</v>
      </c>
      <c r="E488" s="72">
        <v>14</v>
      </c>
      <c r="F488" s="155">
        <v>200</v>
      </c>
      <c r="G488" s="72">
        <v>0</v>
      </c>
      <c r="H488" s="167">
        <f t="shared" si="75"/>
        <v>0</v>
      </c>
      <c r="I488" s="163">
        <f t="shared" si="76"/>
        <v>200</v>
      </c>
      <c r="J488" s="163">
        <f t="shared" si="77"/>
        <v>0</v>
      </c>
    </row>
    <row r="489" spans="1:35" x14ac:dyDescent="0.25">
      <c r="A489" s="61">
        <v>7</v>
      </c>
      <c r="B489" s="139" t="s">
        <v>237</v>
      </c>
      <c r="C489" s="62" t="s">
        <v>238</v>
      </c>
      <c r="D489" s="72" t="s">
        <v>13</v>
      </c>
      <c r="E489" s="72">
        <v>14</v>
      </c>
      <c r="F489" s="155">
        <v>650</v>
      </c>
      <c r="G489" s="72">
        <v>26</v>
      </c>
      <c r="H489" s="167">
        <f t="shared" si="75"/>
        <v>0</v>
      </c>
      <c r="I489" s="163">
        <f t="shared" si="76"/>
        <v>650</v>
      </c>
      <c r="J489" s="163">
        <f t="shared" si="77"/>
        <v>16900</v>
      </c>
    </row>
    <row r="490" spans="1:35" x14ac:dyDescent="0.25">
      <c r="A490" s="61">
        <v>8</v>
      </c>
      <c r="B490" s="139" t="s">
        <v>214</v>
      </c>
      <c r="C490" s="62" t="s">
        <v>437</v>
      </c>
      <c r="D490" s="72" t="s">
        <v>13</v>
      </c>
      <c r="E490" s="72">
        <v>14</v>
      </c>
      <c r="F490" s="155">
        <v>1900</v>
      </c>
      <c r="G490" s="72">
        <v>4</v>
      </c>
      <c r="H490" s="167">
        <f t="shared" si="75"/>
        <v>0</v>
      </c>
      <c r="I490" s="163">
        <f t="shared" si="76"/>
        <v>1900</v>
      </c>
      <c r="J490" s="163">
        <f t="shared" si="77"/>
        <v>7600</v>
      </c>
    </row>
    <row r="491" spans="1:35" x14ac:dyDescent="0.25">
      <c r="A491" s="61">
        <v>9</v>
      </c>
      <c r="B491" s="139" t="s">
        <v>438</v>
      </c>
      <c r="C491" s="62" t="s">
        <v>215</v>
      </c>
      <c r="D491" s="72" t="s">
        <v>13</v>
      </c>
      <c r="E491" s="72">
        <v>14</v>
      </c>
      <c r="F491" s="155">
        <v>100</v>
      </c>
      <c r="G491" s="72">
        <v>6</v>
      </c>
      <c r="H491" s="167">
        <f t="shared" si="75"/>
        <v>0</v>
      </c>
      <c r="I491" s="163">
        <f t="shared" si="76"/>
        <v>100</v>
      </c>
      <c r="J491" s="163">
        <f t="shared" si="77"/>
        <v>600</v>
      </c>
    </row>
    <row r="492" spans="1:35" x14ac:dyDescent="0.25">
      <c r="A492" s="61">
        <v>10</v>
      </c>
      <c r="B492" s="139" t="s">
        <v>439</v>
      </c>
      <c r="C492" s="62" t="s">
        <v>216</v>
      </c>
      <c r="D492" s="72" t="s">
        <v>13</v>
      </c>
      <c r="E492" s="72">
        <v>14</v>
      </c>
      <c r="F492" s="155">
        <v>100</v>
      </c>
      <c r="G492" s="72">
        <v>6</v>
      </c>
      <c r="H492" s="167">
        <f t="shared" si="75"/>
        <v>0</v>
      </c>
      <c r="I492" s="163">
        <f t="shared" si="76"/>
        <v>100</v>
      </c>
      <c r="J492" s="163">
        <f t="shared" si="77"/>
        <v>600</v>
      </c>
    </row>
    <row r="493" spans="1:35" x14ac:dyDescent="0.25">
      <c r="A493" s="61">
        <v>11</v>
      </c>
      <c r="B493" s="139" t="s">
        <v>88</v>
      </c>
      <c r="C493" s="62" t="s">
        <v>89</v>
      </c>
      <c r="D493" s="72" t="s">
        <v>13</v>
      </c>
      <c r="E493" s="72">
        <v>14</v>
      </c>
      <c r="F493" s="155">
        <v>150</v>
      </c>
      <c r="G493" s="72">
        <v>6</v>
      </c>
      <c r="H493" s="167">
        <f t="shared" si="75"/>
        <v>0</v>
      </c>
      <c r="I493" s="163">
        <f t="shared" si="76"/>
        <v>150</v>
      </c>
      <c r="J493" s="163">
        <f t="shared" si="77"/>
        <v>900</v>
      </c>
    </row>
    <row r="494" spans="1:35" s="87" customFormat="1" x14ac:dyDescent="0.25">
      <c r="A494" s="258" t="s">
        <v>385</v>
      </c>
      <c r="B494" s="259" t="s">
        <v>18</v>
      </c>
      <c r="C494" s="104" t="s">
        <v>19</v>
      </c>
      <c r="D494" s="105" t="s">
        <v>13</v>
      </c>
      <c r="E494" s="105">
        <v>14</v>
      </c>
      <c r="F494" s="156">
        <v>50</v>
      </c>
      <c r="G494" s="105">
        <v>8</v>
      </c>
      <c r="H494" s="167">
        <f t="shared" si="75"/>
        <v>0</v>
      </c>
      <c r="I494" s="163">
        <f t="shared" si="76"/>
        <v>50</v>
      </c>
      <c r="J494" s="163">
        <f t="shared" si="77"/>
        <v>400</v>
      </c>
    </row>
    <row r="495" spans="1:35" x14ac:dyDescent="0.25">
      <c r="A495" s="64"/>
      <c r="B495" s="140"/>
      <c r="C495" s="63"/>
      <c r="D495" s="58"/>
      <c r="E495" s="58"/>
      <c r="F495" s="157"/>
      <c r="G495" s="58"/>
    </row>
    <row r="496" spans="1:35" s="162" customFormat="1" ht="20.100000000000001" customHeight="1" thickBot="1" x14ac:dyDescent="0.3">
      <c r="A496" s="159" t="s">
        <v>10</v>
      </c>
      <c r="B496" s="311" t="s">
        <v>248</v>
      </c>
      <c r="C496" s="311"/>
      <c r="D496" s="311"/>
      <c r="E496" s="311"/>
      <c r="F496" s="311"/>
      <c r="G496" s="186">
        <f>G498+G500+G501+G502+G503+G508</f>
        <v>204</v>
      </c>
      <c r="H496" s="161"/>
      <c r="I496" s="178"/>
      <c r="J496" s="178"/>
    </row>
    <row r="497" spans="1:10" s="174" customFormat="1" ht="45" customHeight="1" thickTop="1" x14ac:dyDescent="0.25">
      <c r="A497" s="184"/>
      <c r="B497" s="184" t="s">
        <v>5</v>
      </c>
      <c r="C497" s="184" t="s">
        <v>6</v>
      </c>
      <c r="D497" s="184" t="s">
        <v>247</v>
      </c>
      <c r="E497" s="184" t="s">
        <v>7</v>
      </c>
      <c r="F497" s="185" t="s">
        <v>8</v>
      </c>
      <c r="G497" s="184" t="s">
        <v>9</v>
      </c>
      <c r="H497" s="172" t="s">
        <v>775</v>
      </c>
      <c r="I497" s="173" t="s">
        <v>776</v>
      </c>
      <c r="J497" s="173" t="s">
        <v>777</v>
      </c>
    </row>
    <row r="498" spans="1:10" x14ac:dyDescent="0.25">
      <c r="A498" s="61">
        <v>12</v>
      </c>
      <c r="B498" s="139" t="s">
        <v>52</v>
      </c>
      <c r="C498" s="62" t="s">
        <v>239</v>
      </c>
      <c r="D498" s="72" t="s">
        <v>13</v>
      </c>
      <c r="E498" s="72">
        <v>14</v>
      </c>
      <c r="F498" s="155">
        <v>255</v>
      </c>
      <c r="G498" s="72">
        <v>80</v>
      </c>
      <c r="H498" s="167">
        <f t="shared" ref="H498:H508" si="78">$H$2</f>
        <v>0</v>
      </c>
      <c r="I498" s="163">
        <f>ROUND(F498-(F498*H498),2)</f>
        <v>255</v>
      </c>
      <c r="J498" s="163">
        <f>ROUND((I498*G498),2)</f>
        <v>20400</v>
      </c>
    </row>
    <row r="499" spans="1:10" x14ac:dyDescent="0.25">
      <c r="A499" s="61">
        <v>13</v>
      </c>
      <c r="B499" s="139" t="s">
        <v>53</v>
      </c>
      <c r="C499" s="62" t="s">
        <v>54</v>
      </c>
      <c r="D499" s="72" t="s">
        <v>13</v>
      </c>
      <c r="E499" s="72">
        <v>14</v>
      </c>
      <c r="F499" s="155">
        <v>75</v>
      </c>
      <c r="G499" s="72">
        <f>G498</f>
        <v>80</v>
      </c>
      <c r="H499" s="167">
        <f t="shared" si="78"/>
        <v>0</v>
      </c>
      <c r="I499" s="163">
        <f t="shared" ref="I499:I514" si="79">ROUND(F499-(F499*H499),2)</f>
        <v>75</v>
      </c>
      <c r="J499" s="163">
        <f t="shared" ref="J499:J514" si="80">ROUND((I499*G499),2)</f>
        <v>6000</v>
      </c>
    </row>
    <row r="500" spans="1:10" x14ac:dyDescent="0.25">
      <c r="A500" s="61">
        <v>14</v>
      </c>
      <c r="B500" s="139" t="s">
        <v>55</v>
      </c>
      <c r="C500" s="62" t="s">
        <v>241</v>
      </c>
      <c r="D500" s="72" t="s">
        <v>13</v>
      </c>
      <c r="E500" s="72">
        <v>21</v>
      </c>
      <c r="F500" s="155">
        <v>575</v>
      </c>
      <c r="G500" s="72">
        <v>90</v>
      </c>
      <c r="H500" s="167">
        <f t="shared" si="78"/>
        <v>0</v>
      </c>
      <c r="I500" s="163">
        <f t="shared" si="79"/>
        <v>575</v>
      </c>
      <c r="J500" s="163">
        <f t="shared" si="80"/>
        <v>51750</v>
      </c>
    </row>
    <row r="501" spans="1:10" x14ac:dyDescent="0.25">
      <c r="A501" s="73">
        <v>15</v>
      </c>
      <c r="B501" s="141" t="s">
        <v>56</v>
      </c>
      <c r="C501" s="62" t="s">
        <v>242</v>
      </c>
      <c r="D501" s="72" t="s">
        <v>13</v>
      </c>
      <c r="E501" s="72">
        <v>56</v>
      </c>
      <c r="F501" s="155">
        <v>795</v>
      </c>
      <c r="G501" s="72">
        <v>15</v>
      </c>
      <c r="H501" s="167">
        <f t="shared" si="78"/>
        <v>0</v>
      </c>
      <c r="I501" s="163">
        <f t="shared" si="79"/>
        <v>795</v>
      </c>
      <c r="J501" s="163">
        <f t="shared" si="80"/>
        <v>11925</v>
      </c>
    </row>
    <row r="502" spans="1:10" x14ac:dyDescent="0.25">
      <c r="A502" s="73">
        <v>16</v>
      </c>
      <c r="B502" s="141" t="s">
        <v>57</v>
      </c>
      <c r="C502" s="62" t="s">
        <v>58</v>
      </c>
      <c r="D502" s="72" t="s">
        <v>13</v>
      </c>
      <c r="E502" s="72">
        <v>21</v>
      </c>
      <c r="F502" s="155">
        <v>490</v>
      </c>
      <c r="G502" s="72">
        <v>10</v>
      </c>
      <c r="H502" s="167">
        <f t="shared" si="78"/>
        <v>0</v>
      </c>
      <c r="I502" s="163">
        <f t="shared" si="79"/>
        <v>490</v>
      </c>
      <c r="J502" s="163">
        <f t="shared" si="80"/>
        <v>4900</v>
      </c>
    </row>
    <row r="503" spans="1:10" x14ac:dyDescent="0.25">
      <c r="A503" s="73">
        <v>17</v>
      </c>
      <c r="B503" s="141" t="s">
        <v>59</v>
      </c>
      <c r="C503" s="62" t="s">
        <v>243</v>
      </c>
      <c r="D503" s="72" t="s">
        <v>13</v>
      </c>
      <c r="E503" s="72">
        <v>15</v>
      </c>
      <c r="F503" s="155">
        <v>1495</v>
      </c>
      <c r="G503" s="72">
        <v>6</v>
      </c>
      <c r="H503" s="167">
        <f t="shared" si="78"/>
        <v>0</v>
      </c>
      <c r="I503" s="163">
        <f t="shared" si="79"/>
        <v>1495</v>
      </c>
      <c r="J503" s="163">
        <f t="shared" si="80"/>
        <v>8970</v>
      </c>
    </row>
    <row r="504" spans="1:10" x14ac:dyDescent="0.25">
      <c r="A504" s="73">
        <v>17.100000000000001</v>
      </c>
      <c r="B504" s="121" t="s">
        <v>244</v>
      </c>
      <c r="C504" s="62" t="s">
        <v>245</v>
      </c>
      <c r="D504" s="72" t="s">
        <v>13</v>
      </c>
      <c r="E504" s="72">
        <v>14</v>
      </c>
      <c r="F504" s="155">
        <v>0</v>
      </c>
      <c r="G504" s="72">
        <f>G503</f>
        <v>6</v>
      </c>
      <c r="H504" s="167">
        <f t="shared" si="78"/>
        <v>0</v>
      </c>
      <c r="I504" s="163">
        <f t="shared" si="79"/>
        <v>0</v>
      </c>
      <c r="J504" s="163">
        <f t="shared" si="80"/>
        <v>0</v>
      </c>
    </row>
    <row r="505" spans="1:10" x14ac:dyDescent="0.25">
      <c r="A505" s="73">
        <v>18</v>
      </c>
      <c r="B505" s="141" t="s">
        <v>440</v>
      </c>
      <c r="C505" s="62" t="s">
        <v>441</v>
      </c>
      <c r="D505" s="72" t="s">
        <v>13</v>
      </c>
      <c r="E505" s="72">
        <v>14</v>
      </c>
      <c r="F505" s="155">
        <v>350</v>
      </c>
      <c r="G505" s="72">
        <f>G503</f>
        <v>6</v>
      </c>
      <c r="H505" s="167">
        <f t="shared" si="78"/>
        <v>0</v>
      </c>
      <c r="I505" s="163">
        <f t="shared" si="79"/>
        <v>350</v>
      </c>
      <c r="J505" s="163">
        <f t="shared" si="80"/>
        <v>2100</v>
      </c>
    </row>
    <row r="506" spans="1:10" x14ac:dyDescent="0.25">
      <c r="A506" s="129">
        <v>24</v>
      </c>
      <c r="B506" s="142" t="s">
        <v>85</v>
      </c>
      <c r="C506" s="63" t="s">
        <v>86</v>
      </c>
      <c r="D506" s="58" t="s">
        <v>13</v>
      </c>
      <c r="E506" s="58">
        <v>14</v>
      </c>
      <c r="F506" s="157">
        <v>65</v>
      </c>
      <c r="G506" s="58">
        <f>G501</f>
        <v>15</v>
      </c>
      <c r="H506" s="167">
        <f t="shared" si="78"/>
        <v>0</v>
      </c>
      <c r="I506" s="163">
        <f t="shared" si="79"/>
        <v>65</v>
      </c>
      <c r="J506" s="163">
        <f t="shared" si="80"/>
        <v>975</v>
      </c>
    </row>
    <row r="507" spans="1:10" x14ac:dyDescent="0.25">
      <c r="A507" s="129">
        <v>25</v>
      </c>
      <c r="B507" s="142" t="s">
        <v>87</v>
      </c>
      <c r="C507" s="63" t="s">
        <v>60</v>
      </c>
      <c r="D507" s="58" t="s">
        <v>13</v>
      </c>
      <c r="E507" s="58">
        <v>14</v>
      </c>
      <c r="F507" s="157">
        <v>10</v>
      </c>
      <c r="G507" s="58">
        <f>G506</f>
        <v>15</v>
      </c>
      <c r="H507" s="167">
        <f t="shared" si="78"/>
        <v>0</v>
      </c>
      <c r="I507" s="163">
        <f t="shared" si="79"/>
        <v>10</v>
      </c>
      <c r="J507" s="163">
        <f t="shared" si="80"/>
        <v>150</v>
      </c>
    </row>
    <row r="508" spans="1:10" x14ac:dyDescent="0.25">
      <c r="A508" s="129">
        <v>29</v>
      </c>
      <c r="B508" s="142" t="s">
        <v>487</v>
      </c>
      <c r="C508" s="63" t="s">
        <v>488</v>
      </c>
      <c r="D508" s="58" t="s">
        <v>13</v>
      </c>
      <c r="E508" s="58">
        <v>21</v>
      </c>
      <c r="F508" s="157">
        <v>2750</v>
      </c>
      <c r="G508" s="58">
        <v>3</v>
      </c>
      <c r="H508" s="167">
        <f t="shared" si="78"/>
        <v>0</v>
      </c>
      <c r="I508" s="163">
        <f t="shared" si="79"/>
        <v>2750</v>
      </c>
      <c r="J508" s="163">
        <f t="shared" si="80"/>
        <v>8250</v>
      </c>
    </row>
    <row r="509" spans="1:10" x14ac:dyDescent="0.25">
      <c r="A509" s="129" t="s">
        <v>489</v>
      </c>
      <c r="B509" s="143" t="s">
        <v>490</v>
      </c>
      <c r="C509" s="63" t="s">
        <v>491</v>
      </c>
      <c r="D509" s="58">
        <v>36</v>
      </c>
      <c r="E509" s="58" t="s">
        <v>17</v>
      </c>
      <c r="F509" s="157">
        <v>660</v>
      </c>
      <c r="G509" s="58">
        <f>G508</f>
        <v>3</v>
      </c>
      <c r="H509" s="175">
        <f>$H$3</f>
        <v>0</v>
      </c>
      <c r="I509" s="163">
        <f t="shared" si="79"/>
        <v>660</v>
      </c>
      <c r="J509" s="163">
        <f t="shared" si="80"/>
        <v>1980</v>
      </c>
    </row>
    <row r="510" spans="1:10" x14ac:dyDescent="0.25">
      <c r="A510" s="129">
        <v>29.1</v>
      </c>
      <c r="B510" s="143" t="s">
        <v>492</v>
      </c>
      <c r="C510" s="63" t="s">
        <v>60</v>
      </c>
      <c r="D510" s="58" t="s">
        <v>13</v>
      </c>
      <c r="E510" s="58">
        <v>21</v>
      </c>
      <c r="F510" s="157">
        <v>0</v>
      </c>
      <c r="G510" s="58">
        <f>G508</f>
        <v>3</v>
      </c>
      <c r="H510" s="167">
        <f>$H$2</f>
        <v>0</v>
      </c>
      <c r="I510" s="163">
        <f t="shared" si="79"/>
        <v>0</v>
      </c>
      <c r="J510" s="163">
        <f t="shared" si="80"/>
        <v>0</v>
      </c>
    </row>
    <row r="511" spans="1:10" x14ac:dyDescent="0.25">
      <c r="A511" s="129">
        <v>1</v>
      </c>
      <c r="B511" s="142" t="s">
        <v>853</v>
      </c>
      <c r="C511" s="63" t="s">
        <v>854</v>
      </c>
      <c r="D511" s="58" t="s">
        <v>13</v>
      </c>
      <c r="E511" s="58">
        <v>21</v>
      </c>
      <c r="F511" s="157">
        <v>3990</v>
      </c>
      <c r="G511" s="58">
        <v>1</v>
      </c>
      <c r="H511" s="167">
        <f t="shared" ref="H511" si="81">$H$2</f>
        <v>0</v>
      </c>
      <c r="I511" s="163">
        <f t="shared" ref="I511:I513" si="82">ROUND(F511-(F511*H511),2)</f>
        <v>3990</v>
      </c>
      <c r="J511" s="163">
        <f t="shared" ref="J511:J513" si="83">ROUND((I511*G511),2)</f>
        <v>3990</v>
      </c>
    </row>
    <row r="512" spans="1:10" x14ac:dyDescent="0.25">
      <c r="A512" s="129" t="s">
        <v>260</v>
      </c>
      <c r="B512" s="143" t="s">
        <v>855</v>
      </c>
      <c r="C512" s="63" t="s">
        <v>856</v>
      </c>
      <c r="D512" s="58">
        <v>36</v>
      </c>
      <c r="E512" s="58" t="s">
        <v>17</v>
      </c>
      <c r="F512" s="157">
        <f>319*3</f>
        <v>957</v>
      </c>
      <c r="G512" s="58">
        <f>G511</f>
        <v>1</v>
      </c>
      <c r="H512" s="175">
        <f>$H$3</f>
        <v>0</v>
      </c>
      <c r="I512" s="163">
        <f t="shared" si="82"/>
        <v>957</v>
      </c>
      <c r="J512" s="163">
        <f t="shared" si="83"/>
        <v>957</v>
      </c>
    </row>
    <row r="513" spans="1:10" x14ac:dyDescent="0.25">
      <c r="A513" s="129">
        <v>1.1000000000000001</v>
      </c>
      <c r="B513" s="143" t="s">
        <v>492</v>
      </c>
      <c r="C513" s="63" t="s">
        <v>60</v>
      </c>
      <c r="D513" s="58" t="s">
        <v>13</v>
      </c>
      <c r="E513" s="58">
        <v>21</v>
      </c>
      <c r="F513" s="157">
        <v>0</v>
      </c>
      <c r="G513" s="58">
        <f>G511</f>
        <v>1</v>
      </c>
      <c r="H513" s="167">
        <f>$H$2</f>
        <v>0</v>
      </c>
      <c r="I513" s="163">
        <f t="shared" si="82"/>
        <v>0</v>
      </c>
      <c r="J513" s="163">
        <f t="shared" si="83"/>
        <v>0</v>
      </c>
    </row>
    <row r="514" spans="1:10" x14ac:dyDescent="0.25">
      <c r="A514" s="191"/>
      <c r="B514" s="192" t="s">
        <v>780</v>
      </c>
      <c r="C514" s="63" t="s">
        <v>781</v>
      </c>
      <c r="D514" s="58" t="s">
        <v>13</v>
      </c>
      <c r="E514" s="58">
        <v>21</v>
      </c>
      <c r="F514" s="193">
        <v>5</v>
      </c>
      <c r="G514" s="58">
        <v>50</v>
      </c>
      <c r="H514" s="167">
        <f>$H$2</f>
        <v>0</v>
      </c>
      <c r="I514" s="163">
        <f t="shared" si="79"/>
        <v>5</v>
      </c>
      <c r="J514" s="163">
        <f t="shared" si="80"/>
        <v>250</v>
      </c>
    </row>
    <row r="515" spans="1:10" x14ac:dyDescent="0.25">
      <c r="A515" s="129"/>
      <c r="B515" s="143"/>
      <c r="C515" s="63"/>
      <c r="D515" s="58"/>
      <c r="E515" s="58"/>
      <c r="F515" s="157"/>
      <c r="G515" s="58"/>
    </row>
    <row r="516" spans="1:10" s="179" customFormat="1" ht="20.100000000000001" customHeight="1" thickBot="1" x14ac:dyDescent="0.3">
      <c r="A516" s="159" t="s">
        <v>10</v>
      </c>
      <c r="B516" s="311" t="s">
        <v>249</v>
      </c>
      <c r="C516" s="311"/>
      <c r="D516" s="311"/>
      <c r="E516" s="311"/>
      <c r="F516" s="312"/>
      <c r="G516" s="183" t="s">
        <v>10</v>
      </c>
      <c r="H516" s="161"/>
      <c r="I516" s="178"/>
      <c r="J516" s="178"/>
    </row>
    <row r="517" spans="1:10" s="174" customFormat="1" ht="45" customHeight="1" thickTop="1" x14ac:dyDescent="0.25">
      <c r="A517" s="184"/>
      <c r="B517" s="184" t="s">
        <v>5</v>
      </c>
      <c r="C517" s="184" t="s">
        <v>6</v>
      </c>
      <c r="D517" s="184" t="s">
        <v>247</v>
      </c>
      <c r="E517" s="184" t="s">
        <v>7</v>
      </c>
      <c r="F517" s="185" t="s">
        <v>8</v>
      </c>
      <c r="G517" s="184" t="s">
        <v>9</v>
      </c>
      <c r="H517" s="172" t="s">
        <v>775</v>
      </c>
      <c r="I517" s="173" t="s">
        <v>776</v>
      </c>
      <c r="J517" s="173" t="s">
        <v>777</v>
      </c>
    </row>
    <row r="518" spans="1:10" x14ac:dyDescent="0.25">
      <c r="A518" s="73">
        <v>20</v>
      </c>
      <c r="B518" s="141" t="s">
        <v>447</v>
      </c>
      <c r="C518" s="62" t="s">
        <v>448</v>
      </c>
      <c r="D518" s="72" t="s">
        <v>13</v>
      </c>
      <c r="E518" s="72">
        <v>21</v>
      </c>
      <c r="F518" s="155">
        <v>11900</v>
      </c>
      <c r="G518" s="72">
        <v>1</v>
      </c>
      <c r="H518" s="167">
        <f>$H$2</f>
        <v>0</v>
      </c>
      <c r="I518" s="163">
        <f t="shared" ref="I518:I538" si="84">ROUND(F518-(F518*H518),2)</f>
        <v>11900</v>
      </c>
      <c r="J518" s="163">
        <f t="shared" ref="J518:J538" si="85">ROUND((I518*G518),2)</f>
        <v>11900</v>
      </c>
    </row>
    <row r="519" spans="1:10" x14ac:dyDescent="0.25">
      <c r="A519" s="73" t="s">
        <v>449</v>
      </c>
      <c r="B519" s="121" t="s">
        <v>450</v>
      </c>
      <c r="C519" s="62" t="s">
        <v>451</v>
      </c>
      <c r="D519" s="72">
        <v>36</v>
      </c>
      <c r="E519" s="72" t="s">
        <v>17</v>
      </c>
      <c r="F519" s="155">
        <v>3213</v>
      </c>
      <c r="G519" s="72">
        <v>1</v>
      </c>
      <c r="H519" s="175">
        <f>$H$3</f>
        <v>0</v>
      </c>
      <c r="I519" s="163">
        <f t="shared" si="84"/>
        <v>3213</v>
      </c>
      <c r="J519" s="163">
        <f t="shared" si="85"/>
        <v>3213</v>
      </c>
    </row>
    <row r="520" spans="1:10" x14ac:dyDescent="0.25">
      <c r="A520" s="73">
        <v>20.100000000000001</v>
      </c>
      <c r="B520" s="121" t="s">
        <v>63</v>
      </c>
      <c r="C520" s="62" t="s">
        <v>64</v>
      </c>
      <c r="D520" s="72" t="s">
        <v>13</v>
      </c>
      <c r="E520" s="72">
        <v>14</v>
      </c>
      <c r="F520" s="155">
        <v>0</v>
      </c>
      <c r="G520" s="72">
        <v>1</v>
      </c>
      <c r="H520" s="167">
        <f t="shared" ref="H520:H521" si="86">$H$2</f>
        <v>0</v>
      </c>
      <c r="I520" s="163">
        <f t="shared" si="84"/>
        <v>0</v>
      </c>
      <c r="J520" s="163">
        <f t="shared" si="85"/>
        <v>0</v>
      </c>
    </row>
    <row r="521" spans="1:10" x14ac:dyDescent="0.25">
      <c r="A521" s="73">
        <v>20.2</v>
      </c>
      <c r="B521" s="121" t="s">
        <v>452</v>
      </c>
      <c r="C521" s="62" t="s">
        <v>453</v>
      </c>
      <c r="D521" s="72" t="s">
        <v>13</v>
      </c>
      <c r="E521" s="72">
        <v>14</v>
      </c>
      <c r="F521" s="155">
        <v>468</v>
      </c>
      <c r="G521" s="72">
        <v>1</v>
      </c>
      <c r="H521" s="167">
        <f t="shared" si="86"/>
        <v>0</v>
      </c>
      <c r="I521" s="163">
        <f t="shared" si="84"/>
        <v>468</v>
      </c>
      <c r="J521" s="163">
        <f t="shared" si="85"/>
        <v>468</v>
      </c>
    </row>
    <row r="522" spans="1:10" x14ac:dyDescent="0.25">
      <c r="A522" s="73">
        <v>20.3</v>
      </c>
      <c r="B522" s="121" t="s">
        <v>71</v>
      </c>
      <c r="C522" s="62" t="s">
        <v>246</v>
      </c>
      <c r="D522" s="72" t="s">
        <v>13</v>
      </c>
      <c r="E522" s="72">
        <v>14</v>
      </c>
      <c r="F522" s="155">
        <v>30</v>
      </c>
      <c r="G522" s="72">
        <v>1</v>
      </c>
      <c r="H522" s="167">
        <f t="shared" ref="H522:H523" si="87">$H$2</f>
        <v>0</v>
      </c>
      <c r="I522" s="163">
        <f t="shared" si="84"/>
        <v>30</v>
      </c>
      <c r="J522" s="163">
        <f t="shared" si="85"/>
        <v>30</v>
      </c>
    </row>
    <row r="523" spans="1:10" x14ac:dyDescent="0.25">
      <c r="A523" s="73">
        <v>20.399999999999999</v>
      </c>
      <c r="B523" s="121" t="s">
        <v>65</v>
      </c>
      <c r="C523" s="62" t="s">
        <v>66</v>
      </c>
      <c r="D523" s="72" t="s">
        <v>13</v>
      </c>
      <c r="E523" s="72">
        <v>14</v>
      </c>
      <c r="F523" s="155">
        <v>1500</v>
      </c>
      <c r="G523" s="72">
        <v>1</v>
      </c>
      <c r="H523" s="167">
        <f t="shared" si="87"/>
        <v>0</v>
      </c>
      <c r="I523" s="163">
        <f t="shared" si="84"/>
        <v>1500</v>
      </c>
      <c r="J523" s="163">
        <f t="shared" si="85"/>
        <v>1500</v>
      </c>
    </row>
    <row r="524" spans="1:10" x14ac:dyDescent="0.25">
      <c r="A524" s="73" t="s">
        <v>454</v>
      </c>
      <c r="B524" s="121" t="s">
        <v>455</v>
      </c>
      <c r="C524" s="62" t="s">
        <v>456</v>
      </c>
      <c r="D524" s="72">
        <v>36</v>
      </c>
      <c r="E524" s="72" t="s">
        <v>17</v>
      </c>
      <c r="F524" s="155">
        <v>777</v>
      </c>
      <c r="G524" s="72">
        <v>1</v>
      </c>
      <c r="H524" s="175">
        <f>$H$3</f>
        <v>0</v>
      </c>
      <c r="I524" s="163">
        <f t="shared" si="84"/>
        <v>777</v>
      </c>
      <c r="J524" s="163">
        <f t="shared" si="85"/>
        <v>777</v>
      </c>
    </row>
    <row r="525" spans="1:10" x14ac:dyDescent="0.25">
      <c r="A525" s="73">
        <v>20.5</v>
      </c>
      <c r="B525" s="121" t="s">
        <v>442</v>
      </c>
      <c r="C525" s="62" t="s">
        <v>74</v>
      </c>
      <c r="D525" s="72" t="s">
        <v>13</v>
      </c>
      <c r="E525" s="72">
        <v>49</v>
      </c>
      <c r="F525" s="155">
        <v>499</v>
      </c>
      <c r="G525" s="72">
        <v>1</v>
      </c>
      <c r="H525" s="167">
        <f t="shared" ref="H525:H538" si="88">$H$2</f>
        <v>0</v>
      </c>
      <c r="I525" s="163">
        <f t="shared" si="84"/>
        <v>499</v>
      </c>
      <c r="J525" s="163">
        <f t="shared" si="85"/>
        <v>499</v>
      </c>
    </row>
    <row r="526" spans="1:10" x14ac:dyDescent="0.25">
      <c r="A526" s="73">
        <v>20.6</v>
      </c>
      <c r="B526" s="121" t="s">
        <v>443</v>
      </c>
      <c r="C526" s="62" t="s">
        <v>444</v>
      </c>
      <c r="D526" s="72" t="s">
        <v>13</v>
      </c>
      <c r="E526" s="72">
        <v>14</v>
      </c>
      <c r="F526" s="155">
        <v>99</v>
      </c>
      <c r="G526" s="72">
        <v>1</v>
      </c>
      <c r="H526" s="167">
        <f t="shared" si="88"/>
        <v>0</v>
      </c>
      <c r="I526" s="163">
        <f t="shared" si="84"/>
        <v>99</v>
      </c>
      <c r="J526" s="163">
        <f t="shared" si="85"/>
        <v>99</v>
      </c>
    </row>
    <row r="527" spans="1:10" x14ac:dyDescent="0.25">
      <c r="A527" s="73">
        <v>20.7</v>
      </c>
      <c r="B527" s="121" t="s">
        <v>457</v>
      </c>
      <c r="C527" s="62" t="s">
        <v>82</v>
      </c>
      <c r="D527" s="72" t="s">
        <v>13</v>
      </c>
      <c r="E527" s="72">
        <v>14</v>
      </c>
      <c r="F527" s="155">
        <v>0</v>
      </c>
      <c r="G527" s="72">
        <v>1</v>
      </c>
      <c r="H527" s="167">
        <f t="shared" si="88"/>
        <v>0</v>
      </c>
      <c r="I527" s="163">
        <f t="shared" si="84"/>
        <v>0</v>
      </c>
      <c r="J527" s="163">
        <f t="shared" si="85"/>
        <v>0</v>
      </c>
    </row>
    <row r="528" spans="1:10" ht="24" customHeight="1" x14ac:dyDescent="0.25">
      <c r="A528" s="73">
        <v>20.8</v>
      </c>
      <c r="B528" s="121" t="s">
        <v>75</v>
      </c>
      <c r="C528" s="62" t="s">
        <v>76</v>
      </c>
      <c r="D528" s="72" t="s">
        <v>13</v>
      </c>
      <c r="E528" s="72">
        <v>14</v>
      </c>
      <c r="F528" s="155">
        <v>0</v>
      </c>
      <c r="G528" s="72">
        <v>1</v>
      </c>
      <c r="H528" s="167">
        <f t="shared" si="88"/>
        <v>0</v>
      </c>
      <c r="I528" s="163">
        <f t="shared" si="84"/>
        <v>0</v>
      </c>
      <c r="J528" s="163">
        <f t="shared" si="85"/>
        <v>0</v>
      </c>
    </row>
    <row r="529" spans="1:10" x14ac:dyDescent="0.25">
      <c r="A529" s="73">
        <v>20.9</v>
      </c>
      <c r="B529" s="121" t="s">
        <v>77</v>
      </c>
      <c r="C529" s="62" t="s">
        <v>78</v>
      </c>
      <c r="D529" s="72" t="s">
        <v>13</v>
      </c>
      <c r="E529" s="72">
        <v>42</v>
      </c>
      <c r="F529" s="155">
        <v>0</v>
      </c>
      <c r="G529" s="72">
        <v>1</v>
      </c>
      <c r="H529" s="167">
        <f t="shared" si="88"/>
        <v>0</v>
      </c>
      <c r="I529" s="163">
        <f t="shared" si="84"/>
        <v>0</v>
      </c>
      <c r="J529" s="163">
        <f t="shared" si="85"/>
        <v>0</v>
      </c>
    </row>
    <row r="530" spans="1:10" x14ac:dyDescent="0.25">
      <c r="A530" s="73">
        <v>20.100000000000001</v>
      </c>
      <c r="B530" s="121" t="s">
        <v>458</v>
      </c>
      <c r="C530" s="62" t="s">
        <v>459</v>
      </c>
      <c r="D530" s="72" t="s">
        <v>13</v>
      </c>
      <c r="E530" s="72">
        <v>21</v>
      </c>
      <c r="F530" s="155">
        <v>0</v>
      </c>
      <c r="G530" s="72">
        <v>1</v>
      </c>
      <c r="H530" s="167">
        <f t="shared" si="88"/>
        <v>0</v>
      </c>
      <c r="I530" s="163">
        <f t="shared" si="84"/>
        <v>0</v>
      </c>
      <c r="J530" s="163">
        <f t="shared" si="85"/>
        <v>0</v>
      </c>
    </row>
    <row r="531" spans="1:10" x14ac:dyDescent="0.25">
      <c r="A531" s="73">
        <v>20.11</v>
      </c>
      <c r="B531" s="121" t="s">
        <v>460</v>
      </c>
      <c r="C531" s="62" t="s">
        <v>453</v>
      </c>
      <c r="D531" s="72" t="s">
        <v>13</v>
      </c>
      <c r="E531" s="72">
        <v>14</v>
      </c>
      <c r="F531" s="155">
        <v>0</v>
      </c>
      <c r="G531" s="72">
        <v>1</v>
      </c>
      <c r="H531" s="167">
        <f t="shared" si="88"/>
        <v>0</v>
      </c>
      <c r="I531" s="163">
        <f t="shared" si="84"/>
        <v>0</v>
      </c>
      <c r="J531" s="163">
        <f t="shared" si="85"/>
        <v>0</v>
      </c>
    </row>
    <row r="532" spans="1:10" x14ac:dyDescent="0.25">
      <c r="A532" s="73">
        <v>20.12</v>
      </c>
      <c r="B532" s="121" t="s">
        <v>461</v>
      </c>
      <c r="C532" s="62" t="s">
        <v>462</v>
      </c>
      <c r="D532" s="72" t="s">
        <v>13</v>
      </c>
      <c r="E532" s="72">
        <v>14</v>
      </c>
      <c r="F532" s="155">
        <v>0</v>
      </c>
      <c r="G532" s="72">
        <v>1</v>
      </c>
      <c r="H532" s="167">
        <f t="shared" si="88"/>
        <v>0</v>
      </c>
      <c r="I532" s="163">
        <f t="shared" si="84"/>
        <v>0</v>
      </c>
      <c r="J532" s="163">
        <f t="shared" si="85"/>
        <v>0</v>
      </c>
    </row>
    <row r="533" spans="1:10" x14ac:dyDescent="0.25">
      <c r="A533" s="73">
        <v>20.13</v>
      </c>
      <c r="B533" s="121" t="s">
        <v>79</v>
      </c>
      <c r="C533" s="62" t="s">
        <v>80</v>
      </c>
      <c r="D533" s="72" t="s">
        <v>13</v>
      </c>
      <c r="E533" s="72">
        <v>14</v>
      </c>
      <c r="F533" s="155">
        <v>0</v>
      </c>
      <c r="G533" s="72">
        <v>2</v>
      </c>
      <c r="H533" s="167">
        <f t="shared" si="88"/>
        <v>0</v>
      </c>
      <c r="I533" s="163">
        <f t="shared" si="84"/>
        <v>0</v>
      </c>
      <c r="J533" s="163">
        <f t="shared" si="85"/>
        <v>0</v>
      </c>
    </row>
    <row r="534" spans="1:10" x14ac:dyDescent="0.25">
      <c r="A534" s="73">
        <v>20.14</v>
      </c>
      <c r="B534" s="121" t="s">
        <v>63</v>
      </c>
      <c r="C534" s="62" t="s">
        <v>64</v>
      </c>
      <c r="D534" s="72" t="s">
        <v>13</v>
      </c>
      <c r="E534" s="72">
        <v>14</v>
      </c>
      <c r="F534" s="155">
        <v>0</v>
      </c>
      <c r="G534" s="72">
        <v>1</v>
      </c>
      <c r="H534" s="167">
        <f t="shared" si="88"/>
        <v>0</v>
      </c>
      <c r="I534" s="163">
        <f t="shared" si="84"/>
        <v>0</v>
      </c>
      <c r="J534" s="163">
        <f t="shared" si="85"/>
        <v>0</v>
      </c>
    </row>
    <row r="535" spans="1:10" x14ac:dyDescent="0.25">
      <c r="A535" s="73">
        <v>20.149999999999999</v>
      </c>
      <c r="B535" s="121" t="s">
        <v>463</v>
      </c>
      <c r="C535" s="62" t="s">
        <v>81</v>
      </c>
      <c r="D535" s="72" t="s">
        <v>13</v>
      </c>
      <c r="E535" s="72">
        <v>14</v>
      </c>
      <c r="F535" s="155">
        <v>0</v>
      </c>
      <c r="G535" s="72">
        <v>1</v>
      </c>
      <c r="H535" s="167">
        <f t="shared" si="88"/>
        <v>0</v>
      </c>
      <c r="I535" s="163">
        <f t="shared" si="84"/>
        <v>0</v>
      </c>
      <c r="J535" s="163">
        <f t="shared" si="85"/>
        <v>0</v>
      </c>
    </row>
    <row r="536" spans="1:10" x14ac:dyDescent="0.25">
      <c r="A536" s="73">
        <v>20.16</v>
      </c>
      <c r="B536" s="121" t="s">
        <v>464</v>
      </c>
      <c r="C536" s="62" t="s">
        <v>465</v>
      </c>
      <c r="D536" s="72" t="s">
        <v>13</v>
      </c>
      <c r="E536" s="72">
        <v>14</v>
      </c>
      <c r="F536" s="155">
        <v>0</v>
      </c>
      <c r="G536" s="72">
        <v>1</v>
      </c>
      <c r="H536" s="167">
        <f t="shared" si="88"/>
        <v>0</v>
      </c>
      <c r="I536" s="163">
        <f t="shared" si="84"/>
        <v>0</v>
      </c>
      <c r="J536" s="163">
        <f t="shared" si="85"/>
        <v>0</v>
      </c>
    </row>
    <row r="537" spans="1:10" x14ac:dyDescent="0.25">
      <c r="A537" s="73">
        <v>20.170000000000002</v>
      </c>
      <c r="B537" s="121" t="s">
        <v>466</v>
      </c>
      <c r="C537" s="62" t="s">
        <v>467</v>
      </c>
      <c r="D537" s="72" t="s">
        <v>13</v>
      </c>
      <c r="E537" s="72">
        <v>14</v>
      </c>
      <c r="F537" s="155">
        <v>0</v>
      </c>
      <c r="G537" s="72">
        <v>1</v>
      </c>
      <c r="H537" s="167">
        <f t="shared" si="88"/>
        <v>0</v>
      </c>
      <c r="I537" s="163">
        <f t="shared" si="84"/>
        <v>0</v>
      </c>
      <c r="J537" s="163">
        <f t="shared" si="85"/>
        <v>0</v>
      </c>
    </row>
    <row r="538" spans="1:10" x14ac:dyDescent="0.25">
      <c r="A538" s="73">
        <v>20.18</v>
      </c>
      <c r="B538" s="121" t="s">
        <v>468</v>
      </c>
      <c r="C538" s="62" t="s">
        <v>469</v>
      </c>
      <c r="D538" s="72" t="s">
        <v>13</v>
      </c>
      <c r="E538" s="72">
        <v>14</v>
      </c>
      <c r="F538" s="155">
        <v>0</v>
      </c>
      <c r="G538" s="72">
        <v>1</v>
      </c>
      <c r="H538" s="167">
        <f t="shared" si="88"/>
        <v>0</v>
      </c>
      <c r="I538" s="163">
        <f t="shared" si="84"/>
        <v>0</v>
      </c>
      <c r="J538" s="163">
        <f t="shared" si="85"/>
        <v>0</v>
      </c>
    </row>
    <row r="539" spans="1:10" x14ac:dyDescent="0.25">
      <c r="A539" s="73"/>
      <c r="B539" s="121"/>
      <c r="C539" s="62"/>
      <c r="D539" s="72"/>
      <c r="E539" s="72"/>
      <c r="F539" s="155"/>
      <c r="G539" s="72"/>
    </row>
    <row r="540" spans="1:10" x14ac:dyDescent="0.25">
      <c r="A540" s="73">
        <v>32</v>
      </c>
      <c r="B540" s="141" t="s">
        <v>744</v>
      </c>
      <c r="C540" s="62" t="s">
        <v>745</v>
      </c>
      <c r="D540" s="72" t="s">
        <v>13</v>
      </c>
      <c r="E540" s="72">
        <v>14</v>
      </c>
      <c r="F540" s="155">
        <v>3990</v>
      </c>
      <c r="G540" s="72">
        <v>3</v>
      </c>
      <c r="H540" s="167">
        <f t="shared" ref="H540" si="89">$H$2</f>
        <v>0</v>
      </c>
      <c r="I540" s="182">
        <f t="shared" ref="I540:I562" si="90">ROUND(F540-(F540*H540),2)</f>
        <v>3990</v>
      </c>
      <c r="J540" s="182">
        <f t="shared" ref="J540:J562" si="91">ROUND((I540*G540),2)</f>
        <v>11970</v>
      </c>
    </row>
    <row r="541" spans="1:10" ht="24" customHeight="1" x14ac:dyDescent="0.25">
      <c r="A541" s="73" t="s">
        <v>746</v>
      </c>
      <c r="B541" s="121" t="s">
        <v>747</v>
      </c>
      <c r="C541" s="62" t="s">
        <v>748</v>
      </c>
      <c r="D541" s="72">
        <v>36</v>
      </c>
      <c r="E541" s="72" t="s">
        <v>17</v>
      </c>
      <c r="F541" s="155">
        <v>960</v>
      </c>
      <c r="G541" s="72">
        <f>$G$540</f>
        <v>3</v>
      </c>
      <c r="H541" s="175">
        <f>$H$3</f>
        <v>0</v>
      </c>
      <c r="I541" s="182">
        <f t="shared" si="90"/>
        <v>960</v>
      </c>
      <c r="J541" s="182">
        <f t="shared" si="91"/>
        <v>2880</v>
      </c>
    </row>
    <row r="542" spans="1:10" x14ac:dyDescent="0.25">
      <c r="A542" s="73">
        <v>32.1</v>
      </c>
      <c r="B542" s="121" t="s">
        <v>63</v>
      </c>
      <c r="C542" s="62" t="s">
        <v>64</v>
      </c>
      <c r="D542" s="72" t="s">
        <v>13</v>
      </c>
      <c r="E542" s="72">
        <v>14</v>
      </c>
      <c r="F542" s="155">
        <v>0</v>
      </c>
      <c r="G542" s="72">
        <f t="shared" ref="G542:G558" si="92">$G$540</f>
        <v>3</v>
      </c>
      <c r="H542" s="167">
        <f t="shared" ref="H542:H544" si="93">$H$2</f>
        <v>0</v>
      </c>
      <c r="I542" s="182">
        <f t="shared" si="90"/>
        <v>0</v>
      </c>
      <c r="J542" s="182">
        <f t="shared" si="91"/>
        <v>0</v>
      </c>
    </row>
    <row r="543" spans="1:10" x14ac:dyDescent="0.25">
      <c r="A543" s="73">
        <v>32.200000000000003</v>
      </c>
      <c r="B543" s="121" t="s">
        <v>749</v>
      </c>
      <c r="C543" s="62" t="s">
        <v>750</v>
      </c>
      <c r="D543" s="72" t="s">
        <v>13</v>
      </c>
      <c r="E543" s="72">
        <v>14</v>
      </c>
      <c r="F543" s="155">
        <v>0</v>
      </c>
      <c r="G543" s="72">
        <f t="shared" si="92"/>
        <v>3</v>
      </c>
      <c r="H543" s="167">
        <f t="shared" si="93"/>
        <v>0</v>
      </c>
      <c r="I543" s="182">
        <f t="shared" si="90"/>
        <v>0</v>
      </c>
      <c r="J543" s="182">
        <f t="shared" si="91"/>
        <v>0</v>
      </c>
    </row>
    <row r="544" spans="1:10" x14ac:dyDescent="0.25">
      <c r="A544" s="73">
        <v>32.299999999999997</v>
      </c>
      <c r="B544" s="121" t="s">
        <v>65</v>
      </c>
      <c r="C544" s="62" t="s">
        <v>66</v>
      </c>
      <c r="D544" s="72" t="s">
        <v>13</v>
      </c>
      <c r="E544" s="72">
        <v>14</v>
      </c>
      <c r="F544" s="155">
        <v>1500</v>
      </c>
      <c r="G544" s="72">
        <f t="shared" si="92"/>
        <v>3</v>
      </c>
      <c r="H544" s="167">
        <f t="shared" si="93"/>
        <v>0</v>
      </c>
      <c r="I544" s="182">
        <f t="shared" si="90"/>
        <v>1500</v>
      </c>
      <c r="J544" s="182">
        <f t="shared" si="91"/>
        <v>4500</v>
      </c>
    </row>
    <row r="545" spans="1:10" x14ac:dyDescent="0.25">
      <c r="A545" s="73" t="s">
        <v>751</v>
      </c>
      <c r="B545" s="121" t="s">
        <v>67</v>
      </c>
      <c r="C545" s="62" t="s">
        <v>68</v>
      </c>
      <c r="D545" s="72">
        <v>36</v>
      </c>
      <c r="E545" s="72" t="s">
        <v>17</v>
      </c>
      <c r="F545" s="155">
        <v>777</v>
      </c>
      <c r="G545" s="72">
        <f t="shared" si="92"/>
        <v>3</v>
      </c>
      <c r="H545" s="175">
        <f>$H$3</f>
        <v>0</v>
      </c>
      <c r="I545" s="182">
        <f t="shared" si="90"/>
        <v>777</v>
      </c>
      <c r="J545" s="182">
        <f t="shared" si="91"/>
        <v>2331</v>
      </c>
    </row>
    <row r="546" spans="1:10" x14ac:dyDescent="0.25">
      <c r="A546" s="73">
        <v>32.4</v>
      </c>
      <c r="B546" s="121" t="s">
        <v>443</v>
      </c>
      <c r="C546" s="62" t="s">
        <v>444</v>
      </c>
      <c r="D546" s="72" t="s">
        <v>13</v>
      </c>
      <c r="E546" s="72">
        <v>14</v>
      </c>
      <c r="F546" s="155">
        <v>99</v>
      </c>
      <c r="G546" s="72">
        <f t="shared" si="92"/>
        <v>3</v>
      </c>
      <c r="H546" s="167">
        <f t="shared" ref="H546:H547" si="94">$H$2</f>
        <v>0</v>
      </c>
      <c r="I546" s="182">
        <f t="shared" si="90"/>
        <v>99</v>
      </c>
      <c r="J546" s="182">
        <f t="shared" si="91"/>
        <v>297</v>
      </c>
    </row>
    <row r="547" spans="1:10" x14ac:dyDescent="0.25">
      <c r="A547" s="73">
        <v>32.5</v>
      </c>
      <c r="B547" s="121" t="s">
        <v>452</v>
      </c>
      <c r="C547" s="62" t="s">
        <v>453</v>
      </c>
      <c r="D547" s="72" t="s">
        <v>13</v>
      </c>
      <c r="E547" s="72">
        <v>14</v>
      </c>
      <c r="F547" s="155">
        <v>468</v>
      </c>
      <c r="G547" s="72">
        <f t="shared" si="92"/>
        <v>3</v>
      </c>
      <c r="H547" s="167">
        <f t="shared" si="94"/>
        <v>0</v>
      </c>
      <c r="I547" s="182">
        <f t="shared" si="90"/>
        <v>468</v>
      </c>
      <c r="J547" s="182">
        <f t="shared" si="91"/>
        <v>1404</v>
      </c>
    </row>
    <row r="548" spans="1:10" x14ac:dyDescent="0.25">
      <c r="A548" s="73">
        <v>32.6</v>
      </c>
      <c r="B548" s="121" t="s">
        <v>752</v>
      </c>
      <c r="C548" s="62" t="s">
        <v>753</v>
      </c>
      <c r="D548" s="72" t="s">
        <v>13</v>
      </c>
      <c r="E548" s="72">
        <v>14</v>
      </c>
      <c r="F548" s="155">
        <v>60</v>
      </c>
      <c r="G548" s="72">
        <f t="shared" si="92"/>
        <v>3</v>
      </c>
      <c r="H548" s="167">
        <f t="shared" ref="H548:H562" si="95">$H$2</f>
        <v>0</v>
      </c>
      <c r="I548" s="182">
        <f t="shared" si="90"/>
        <v>60</v>
      </c>
      <c r="J548" s="182">
        <f t="shared" si="91"/>
        <v>180</v>
      </c>
    </row>
    <row r="549" spans="1:10" x14ac:dyDescent="0.25">
      <c r="A549" s="73">
        <v>32.700000000000003</v>
      </c>
      <c r="B549" s="121" t="s">
        <v>754</v>
      </c>
      <c r="C549" s="62" t="s">
        <v>755</v>
      </c>
      <c r="D549" s="72" t="s">
        <v>13</v>
      </c>
      <c r="E549" s="72">
        <v>14</v>
      </c>
      <c r="F549" s="155">
        <v>0</v>
      </c>
      <c r="G549" s="72">
        <f t="shared" si="92"/>
        <v>3</v>
      </c>
      <c r="H549" s="167">
        <f t="shared" si="95"/>
        <v>0</v>
      </c>
      <c r="I549" s="182">
        <f t="shared" si="90"/>
        <v>0</v>
      </c>
      <c r="J549" s="182">
        <f t="shared" si="91"/>
        <v>0</v>
      </c>
    </row>
    <row r="550" spans="1:10" x14ac:dyDescent="0.25">
      <c r="A550" s="73">
        <v>32.799999999999997</v>
      </c>
      <c r="B550" s="121" t="s">
        <v>756</v>
      </c>
      <c r="C550" s="62" t="s">
        <v>757</v>
      </c>
      <c r="D550" s="72" t="s">
        <v>13</v>
      </c>
      <c r="E550" s="72">
        <v>14</v>
      </c>
      <c r="F550" s="155">
        <v>0</v>
      </c>
      <c r="G550" s="72">
        <f t="shared" si="92"/>
        <v>3</v>
      </c>
      <c r="H550" s="167">
        <f t="shared" si="95"/>
        <v>0</v>
      </c>
      <c r="I550" s="182">
        <f t="shared" si="90"/>
        <v>0</v>
      </c>
      <c r="J550" s="182">
        <f t="shared" si="91"/>
        <v>0</v>
      </c>
    </row>
    <row r="551" spans="1:10" x14ac:dyDescent="0.25">
      <c r="A551" s="73">
        <v>32.9</v>
      </c>
      <c r="B551" s="121" t="s">
        <v>445</v>
      </c>
      <c r="C551" s="62" t="s">
        <v>446</v>
      </c>
      <c r="D551" s="72" t="s">
        <v>13</v>
      </c>
      <c r="E551" s="72">
        <v>21</v>
      </c>
      <c r="F551" s="155">
        <v>0</v>
      </c>
      <c r="G551" s="72">
        <f t="shared" si="92"/>
        <v>3</v>
      </c>
      <c r="H551" s="167">
        <f t="shared" si="95"/>
        <v>0</v>
      </c>
      <c r="I551" s="182">
        <f t="shared" si="90"/>
        <v>0</v>
      </c>
      <c r="J551" s="182">
        <f t="shared" si="91"/>
        <v>0</v>
      </c>
    </row>
    <row r="552" spans="1:10" x14ac:dyDescent="0.25">
      <c r="A552" s="73">
        <v>32.1</v>
      </c>
      <c r="B552" s="121" t="s">
        <v>461</v>
      </c>
      <c r="C552" s="62" t="s">
        <v>462</v>
      </c>
      <c r="D552" s="72" t="s">
        <v>13</v>
      </c>
      <c r="E552" s="72">
        <v>14</v>
      </c>
      <c r="F552" s="155">
        <v>0</v>
      </c>
      <c r="G552" s="72">
        <f t="shared" si="92"/>
        <v>3</v>
      </c>
      <c r="H552" s="167">
        <f t="shared" si="95"/>
        <v>0</v>
      </c>
      <c r="I552" s="182">
        <f t="shared" si="90"/>
        <v>0</v>
      </c>
      <c r="J552" s="182">
        <f t="shared" si="91"/>
        <v>0</v>
      </c>
    </row>
    <row r="553" spans="1:10" x14ac:dyDescent="0.25">
      <c r="A553" s="73">
        <v>32.11</v>
      </c>
      <c r="B553" s="121" t="s">
        <v>69</v>
      </c>
      <c r="C553" s="62" t="s">
        <v>70</v>
      </c>
      <c r="D553" s="72" t="s">
        <v>13</v>
      </c>
      <c r="E553" s="72">
        <v>21</v>
      </c>
      <c r="F553" s="155">
        <v>0</v>
      </c>
      <c r="G553" s="72">
        <f t="shared" si="92"/>
        <v>3</v>
      </c>
      <c r="H553" s="167">
        <f t="shared" si="95"/>
        <v>0</v>
      </c>
      <c r="I553" s="182">
        <f t="shared" si="90"/>
        <v>0</v>
      </c>
      <c r="J553" s="182">
        <f t="shared" si="91"/>
        <v>0</v>
      </c>
    </row>
    <row r="554" spans="1:10" x14ac:dyDescent="0.25">
      <c r="A554" s="73">
        <v>32.119999999999997</v>
      </c>
      <c r="B554" s="121" t="s">
        <v>63</v>
      </c>
      <c r="C554" s="62" t="s">
        <v>64</v>
      </c>
      <c r="D554" s="72" t="s">
        <v>13</v>
      </c>
      <c r="E554" s="72">
        <v>14</v>
      </c>
      <c r="F554" s="155">
        <v>0</v>
      </c>
      <c r="G554" s="72">
        <f t="shared" si="92"/>
        <v>3</v>
      </c>
      <c r="H554" s="167">
        <f t="shared" si="95"/>
        <v>0</v>
      </c>
      <c r="I554" s="182">
        <f t="shared" si="90"/>
        <v>0</v>
      </c>
      <c r="J554" s="182">
        <f t="shared" si="91"/>
        <v>0</v>
      </c>
    </row>
    <row r="555" spans="1:10" x14ac:dyDescent="0.25">
      <c r="A555" s="73">
        <v>32.130000000000003</v>
      </c>
      <c r="B555" s="121" t="s">
        <v>758</v>
      </c>
      <c r="C555" s="62" t="s">
        <v>759</v>
      </c>
      <c r="D555" s="72" t="s">
        <v>13</v>
      </c>
      <c r="E555" s="72">
        <v>14</v>
      </c>
      <c r="F555" s="155">
        <v>0</v>
      </c>
      <c r="G555" s="72">
        <f t="shared" si="92"/>
        <v>3</v>
      </c>
      <c r="H555" s="167">
        <f t="shared" si="95"/>
        <v>0</v>
      </c>
      <c r="I555" s="182">
        <f t="shared" si="90"/>
        <v>0</v>
      </c>
      <c r="J555" s="182">
        <f t="shared" si="91"/>
        <v>0</v>
      </c>
    </row>
    <row r="556" spans="1:10" x14ac:dyDescent="0.25">
      <c r="A556" s="73">
        <v>32.14</v>
      </c>
      <c r="B556" s="121" t="s">
        <v>760</v>
      </c>
      <c r="C556" s="62" t="s">
        <v>761</v>
      </c>
      <c r="D556" s="72" t="s">
        <v>13</v>
      </c>
      <c r="E556" s="72">
        <v>14</v>
      </c>
      <c r="F556" s="155">
        <v>0</v>
      </c>
      <c r="G556" s="72">
        <f t="shared" si="92"/>
        <v>3</v>
      </c>
      <c r="H556" s="167">
        <f t="shared" si="95"/>
        <v>0</v>
      </c>
      <c r="I556" s="182">
        <f t="shared" si="90"/>
        <v>0</v>
      </c>
      <c r="J556" s="182">
        <f t="shared" si="91"/>
        <v>0</v>
      </c>
    </row>
    <row r="557" spans="1:10" x14ac:dyDescent="0.25">
      <c r="A557" s="73">
        <v>32.15</v>
      </c>
      <c r="B557" s="121" t="s">
        <v>762</v>
      </c>
      <c r="C557" s="62" t="s">
        <v>763</v>
      </c>
      <c r="D557" s="72" t="s">
        <v>13</v>
      </c>
      <c r="E557" s="72">
        <v>14</v>
      </c>
      <c r="F557" s="155">
        <v>0</v>
      </c>
      <c r="G557" s="72">
        <f t="shared" si="92"/>
        <v>3</v>
      </c>
      <c r="H557" s="167">
        <f t="shared" si="95"/>
        <v>0</v>
      </c>
      <c r="I557" s="182">
        <f t="shared" si="90"/>
        <v>0</v>
      </c>
      <c r="J557" s="182">
        <f t="shared" si="91"/>
        <v>0</v>
      </c>
    </row>
    <row r="558" spans="1:10" x14ac:dyDescent="0.25">
      <c r="A558" s="73">
        <v>32.159999999999997</v>
      </c>
      <c r="B558" s="121" t="s">
        <v>468</v>
      </c>
      <c r="C558" s="62" t="s">
        <v>469</v>
      </c>
      <c r="D558" s="72" t="s">
        <v>13</v>
      </c>
      <c r="E558" s="72">
        <v>14</v>
      </c>
      <c r="F558" s="155">
        <v>0</v>
      </c>
      <c r="G558" s="72">
        <f t="shared" si="92"/>
        <v>3</v>
      </c>
      <c r="H558" s="167">
        <f t="shared" si="95"/>
        <v>0</v>
      </c>
      <c r="I558" s="182">
        <f t="shared" si="90"/>
        <v>0</v>
      </c>
      <c r="J558" s="182">
        <f t="shared" si="91"/>
        <v>0</v>
      </c>
    </row>
    <row r="559" spans="1:10" x14ac:dyDescent="0.25">
      <c r="A559" s="73"/>
      <c r="B559" s="121"/>
      <c r="C559" s="62"/>
      <c r="D559" s="72"/>
      <c r="E559" s="72"/>
      <c r="F559" s="155"/>
      <c r="G559" s="72"/>
      <c r="H559" s="167"/>
      <c r="I559" s="182"/>
      <c r="J559" s="182"/>
    </row>
    <row r="560" spans="1:10" x14ac:dyDescent="0.25">
      <c r="A560" s="73">
        <v>21</v>
      </c>
      <c r="B560" s="141" t="s">
        <v>83</v>
      </c>
      <c r="C560" s="62" t="s">
        <v>73</v>
      </c>
      <c r="D560" s="72" t="s">
        <v>13</v>
      </c>
      <c r="E560" s="72">
        <v>14</v>
      </c>
      <c r="F560" s="155">
        <v>468</v>
      </c>
      <c r="G560" s="72">
        <f>G547+G521</f>
        <v>4</v>
      </c>
      <c r="H560" s="167">
        <f t="shared" si="95"/>
        <v>0</v>
      </c>
      <c r="I560" s="182">
        <f t="shared" si="90"/>
        <v>468</v>
      </c>
      <c r="J560" s="182">
        <f t="shared" si="91"/>
        <v>1872</v>
      </c>
    </row>
    <row r="561" spans="1:10" x14ac:dyDescent="0.25">
      <c r="A561" s="73"/>
      <c r="B561" s="141"/>
      <c r="C561" s="62"/>
      <c r="D561" s="72"/>
      <c r="E561" s="72"/>
      <c r="F561" s="155"/>
      <c r="G561" s="72"/>
      <c r="H561" s="167"/>
      <c r="I561" s="182"/>
      <c r="J561" s="182"/>
    </row>
    <row r="562" spans="1:10" x14ac:dyDescent="0.25">
      <c r="A562" s="73">
        <v>22</v>
      </c>
      <c r="B562" s="141" t="s">
        <v>84</v>
      </c>
      <c r="C562" s="62" t="s">
        <v>72</v>
      </c>
      <c r="D562" s="72" t="s">
        <v>13</v>
      </c>
      <c r="E562" s="72">
        <v>14</v>
      </c>
      <c r="F562" s="155">
        <v>30</v>
      </c>
      <c r="G562" s="72">
        <f>G547+G521+G560</f>
        <v>8</v>
      </c>
      <c r="H562" s="167">
        <f t="shared" si="95"/>
        <v>0</v>
      </c>
      <c r="I562" s="182">
        <f t="shared" si="90"/>
        <v>30</v>
      </c>
      <c r="J562" s="182">
        <f t="shared" si="91"/>
        <v>240</v>
      </c>
    </row>
    <row r="563" spans="1:10" x14ac:dyDescent="0.25">
      <c r="A563" s="64"/>
      <c r="B563" s="140"/>
      <c r="C563" s="63"/>
      <c r="D563" s="58"/>
      <c r="E563" s="58"/>
      <c r="F563" s="157"/>
      <c r="G563" s="58"/>
    </row>
    <row r="564" spans="1:10" s="162" customFormat="1" ht="20.100000000000001" customHeight="1" thickBot="1" x14ac:dyDescent="0.3">
      <c r="A564" s="159" t="s">
        <v>10</v>
      </c>
      <c r="B564" s="311" t="s">
        <v>257</v>
      </c>
      <c r="C564" s="311"/>
      <c r="D564" s="311"/>
      <c r="E564" s="311"/>
      <c r="F564" s="312"/>
      <c r="G564" s="183" t="s">
        <v>10</v>
      </c>
      <c r="H564" s="161"/>
      <c r="I564" s="178"/>
      <c r="J564" s="178"/>
    </row>
    <row r="565" spans="1:10" s="174" customFormat="1" ht="45" customHeight="1" thickTop="1" x14ac:dyDescent="0.25">
      <c r="A565" s="184"/>
      <c r="B565" s="184" t="s">
        <v>5</v>
      </c>
      <c r="C565" s="184" t="s">
        <v>6</v>
      </c>
      <c r="D565" s="184" t="s">
        <v>247</v>
      </c>
      <c r="E565" s="184" t="s">
        <v>7</v>
      </c>
      <c r="F565" s="185" t="s">
        <v>8</v>
      </c>
      <c r="G565" s="184" t="s">
        <v>9</v>
      </c>
      <c r="H565" s="172" t="s">
        <v>775</v>
      </c>
      <c r="I565" s="173" t="s">
        <v>776</v>
      </c>
      <c r="J565" s="173" t="s">
        <v>777</v>
      </c>
    </row>
    <row r="566" spans="1:10" x14ac:dyDescent="0.25">
      <c r="A566" s="74">
        <v>28</v>
      </c>
      <c r="B566" s="139" t="s">
        <v>470</v>
      </c>
      <c r="C566" s="62" t="s">
        <v>471</v>
      </c>
      <c r="D566" s="72" t="s">
        <v>13</v>
      </c>
      <c r="E566" s="72">
        <v>56</v>
      </c>
      <c r="F566" s="155">
        <v>5400</v>
      </c>
      <c r="G566" s="72">
        <v>1</v>
      </c>
      <c r="H566" s="167">
        <f t="shared" ref="H566" si="96">$H$2</f>
        <v>0</v>
      </c>
      <c r="I566" s="182">
        <f t="shared" ref="I566:I575" si="97">ROUND(F566-(F566*H566),2)</f>
        <v>5400</v>
      </c>
      <c r="J566" s="182">
        <f t="shared" ref="J566:J575" si="98">ROUND((I566*G566),2)</f>
        <v>5400</v>
      </c>
    </row>
    <row r="567" spans="1:10" x14ac:dyDescent="0.25">
      <c r="A567" s="74" t="s">
        <v>472</v>
      </c>
      <c r="B567" s="144" t="s">
        <v>473</v>
      </c>
      <c r="C567" s="62" t="s">
        <v>474</v>
      </c>
      <c r="D567" s="72">
        <v>36</v>
      </c>
      <c r="E567" s="72" t="s">
        <v>17</v>
      </c>
      <c r="F567" s="155">
        <v>1347</v>
      </c>
      <c r="G567" s="72">
        <v>1</v>
      </c>
      <c r="H567" s="175">
        <f>$H$3</f>
        <v>0</v>
      </c>
      <c r="I567" s="182">
        <f t="shared" si="97"/>
        <v>1347</v>
      </c>
      <c r="J567" s="182">
        <f t="shared" si="98"/>
        <v>1347</v>
      </c>
    </row>
    <row r="568" spans="1:10" x14ac:dyDescent="0.25">
      <c r="A568" s="74">
        <v>28.1</v>
      </c>
      <c r="B568" s="144" t="s">
        <v>475</v>
      </c>
      <c r="C568" s="62" t="s">
        <v>476</v>
      </c>
      <c r="D568" s="72" t="s">
        <v>13</v>
      </c>
      <c r="E568" s="72">
        <v>14</v>
      </c>
      <c r="F568" s="155">
        <v>0</v>
      </c>
      <c r="G568" s="72">
        <v>1</v>
      </c>
      <c r="H568" s="167">
        <f t="shared" ref="H568:H575" si="99">$H$2</f>
        <v>0</v>
      </c>
      <c r="I568" s="182">
        <f t="shared" si="97"/>
        <v>0</v>
      </c>
      <c r="J568" s="182">
        <f t="shared" si="98"/>
        <v>0</v>
      </c>
    </row>
    <row r="569" spans="1:10" x14ac:dyDescent="0.25">
      <c r="A569" s="74">
        <v>28.2</v>
      </c>
      <c r="B569" s="144" t="s">
        <v>477</v>
      </c>
      <c r="C569" s="62" t="s">
        <v>478</v>
      </c>
      <c r="D569" s="72" t="s">
        <v>13</v>
      </c>
      <c r="E569" s="72">
        <v>14</v>
      </c>
      <c r="F569" s="155">
        <v>0</v>
      </c>
      <c r="G569" s="72">
        <v>1</v>
      </c>
      <c r="H569" s="167">
        <f t="shared" si="99"/>
        <v>0</v>
      </c>
      <c r="I569" s="182">
        <f t="shared" si="97"/>
        <v>0</v>
      </c>
      <c r="J569" s="182">
        <f t="shared" si="98"/>
        <v>0</v>
      </c>
    </row>
    <row r="570" spans="1:10" x14ac:dyDescent="0.25">
      <c r="A570" s="74">
        <v>28.3</v>
      </c>
      <c r="B570" s="144" t="s">
        <v>61</v>
      </c>
      <c r="C570" s="62" t="s">
        <v>62</v>
      </c>
      <c r="D570" s="72" t="s">
        <v>13</v>
      </c>
      <c r="E570" s="72">
        <v>14</v>
      </c>
      <c r="F570" s="155">
        <v>0</v>
      </c>
      <c r="G570" s="72">
        <v>1</v>
      </c>
      <c r="H570" s="167">
        <f t="shared" si="99"/>
        <v>0</v>
      </c>
      <c r="I570" s="182">
        <f t="shared" si="97"/>
        <v>0</v>
      </c>
      <c r="J570" s="182">
        <f t="shared" si="98"/>
        <v>0</v>
      </c>
    </row>
    <row r="571" spans="1:10" x14ac:dyDescent="0.25">
      <c r="A571" s="73">
        <v>28.4</v>
      </c>
      <c r="B571" s="121" t="s">
        <v>269</v>
      </c>
      <c r="C571" s="62" t="s">
        <v>270</v>
      </c>
      <c r="D571" s="72" t="s">
        <v>13</v>
      </c>
      <c r="E571" s="72">
        <v>14</v>
      </c>
      <c r="F571" s="155">
        <v>30</v>
      </c>
      <c r="G571" s="72">
        <v>1</v>
      </c>
      <c r="H571" s="167">
        <f t="shared" si="99"/>
        <v>0</v>
      </c>
      <c r="I571" s="182">
        <f t="shared" si="97"/>
        <v>30</v>
      </c>
      <c r="J571" s="182">
        <f t="shared" si="98"/>
        <v>30</v>
      </c>
    </row>
    <row r="572" spans="1:10" x14ac:dyDescent="0.25">
      <c r="A572" s="73">
        <v>28.5</v>
      </c>
      <c r="B572" s="121" t="s">
        <v>479</v>
      </c>
      <c r="C572" s="62" t="s">
        <v>480</v>
      </c>
      <c r="D572" s="72" t="s">
        <v>13</v>
      </c>
      <c r="E572" s="72">
        <v>14</v>
      </c>
      <c r="F572" s="155">
        <v>0</v>
      </c>
      <c r="G572" s="72">
        <v>1</v>
      </c>
      <c r="H572" s="167">
        <f t="shared" si="99"/>
        <v>0</v>
      </c>
      <c r="I572" s="182">
        <f t="shared" si="97"/>
        <v>0</v>
      </c>
      <c r="J572" s="182">
        <f t="shared" si="98"/>
        <v>0</v>
      </c>
    </row>
    <row r="573" spans="1:10" x14ac:dyDescent="0.25">
      <c r="A573" s="73">
        <v>28.6</v>
      </c>
      <c r="B573" s="121" t="s">
        <v>481</v>
      </c>
      <c r="C573" s="62" t="s">
        <v>482</v>
      </c>
      <c r="D573" s="72" t="s">
        <v>13</v>
      </c>
      <c r="E573" s="72">
        <v>14</v>
      </c>
      <c r="F573" s="155">
        <v>0</v>
      </c>
      <c r="G573" s="72">
        <v>1</v>
      </c>
      <c r="H573" s="167">
        <f t="shared" si="99"/>
        <v>0</v>
      </c>
      <c r="I573" s="182">
        <f t="shared" si="97"/>
        <v>0</v>
      </c>
      <c r="J573" s="182">
        <f t="shared" si="98"/>
        <v>0</v>
      </c>
    </row>
    <row r="574" spans="1:10" x14ac:dyDescent="0.25">
      <c r="A574" s="73">
        <v>28.7</v>
      </c>
      <c r="B574" s="121" t="s">
        <v>483</v>
      </c>
      <c r="C574" s="62" t="s">
        <v>484</v>
      </c>
      <c r="D574" s="72" t="s">
        <v>13</v>
      </c>
      <c r="E574" s="72">
        <v>14</v>
      </c>
      <c r="F574" s="155">
        <v>0</v>
      </c>
      <c r="G574" s="72">
        <v>1</v>
      </c>
      <c r="H574" s="167">
        <f t="shared" si="99"/>
        <v>0</v>
      </c>
      <c r="I574" s="182">
        <f t="shared" si="97"/>
        <v>0</v>
      </c>
      <c r="J574" s="182">
        <f t="shared" si="98"/>
        <v>0</v>
      </c>
    </row>
    <row r="575" spans="1:10" x14ac:dyDescent="0.25">
      <c r="A575" s="73">
        <v>28.8</v>
      </c>
      <c r="B575" s="121" t="s">
        <v>485</v>
      </c>
      <c r="C575" s="62" t="s">
        <v>486</v>
      </c>
      <c r="D575" s="72" t="s">
        <v>13</v>
      </c>
      <c r="E575" s="72">
        <v>14</v>
      </c>
      <c r="F575" s="155">
        <v>0</v>
      </c>
      <c r="G575" s="72">
        <v>1</v>
      </c>
      <c r="H575" s="167">
        <f t="shared" si="99"/>
        <v>0</v>
      </c>
      <c r="I575" s="182">
        <f t="shared" si="97"/>
        <v>0</v>
      </c>
      <c r="J575" s="182">
        <f t="shared" si="98"/>
        <v>0</v>
      </c>
    </row>
    <row r="577" spans="1:10" s="181" customFormat="1" ht="20.100000000000001" customHeight="1" thickBot="1" x14ac:dyDescent="0.3">
      <c r="A577" s="187" t="s">
        <v>10</v>
      </c>
      <c r="B577" s="311" t="s">
        <v>256</v>
      </c>
      <c r="C577" s="311"/>
      <c r="D577" s="311"/>
      <c r="E577" s="311"/>
      <c r="F577" s="312"/>
      <c r="G577" s="188" t="s">
        <v>10</v>
      </c>
      <c r="H577" s="180"/>
      <c r="I577" s="190"/>
      <c r="J577" s="190"/>
    </row>
    <row r="578" spans="1:10" s="174" customFormat="1" ht="45" customHeight="1" thickTop="1" x14ac:dyDescent="0.25">
      <c r="A578" s="184"/>
      <c r="B578" s="184" t="s">
        <v>5</v>
      </c>
      <c r="C578" s="184" t="s">
        <v>6</v>
      </c>
      <c r="D578" s="184" t="s">
        <v>247</v>
      </c>
      <c r="E578" s="184" t="s">
        <v>7</v>
      </c>
      <c r="F578" s="185" t="s">
        <v>8</v>
      </c>
      <c r="G578" s="184" t="s">
        <v>9</v>
      </c>
      <c r="H578" s="172" t="s">
        <v>775</v>
      </c>
      <c r="I578" s="173" t="s">
        <v>776</v>
      </c>
      <c r="J578" s="173" t="s">
        <v>777</v>
      </c>
    </row>
    <row r="579" spans="1:10" x14ac:dyDescent="0.25">
      <c r="A579" s="61">
        <v>9</v>
      </c>
      <c r="B579" s="139" t="s">
        <v>535</v>
      </c>
      <c r="C579" s="62" t="s">
        <v>536</v>
      </c>
      <c r="D579" s="72" t="s">
        <v>13</v>
      </c>
      <c r="E579" s="72">
        <v>14</v>
      </c>
      <c r="F579" s="155">
        <v>16500</v>
      </c>
      <c r="G579" s="72">
        <v>2</v>
      </c>
      <c r="H579" s="167">
        <f t="shared" ref="H579:H583" si="100">$H$2</f>
        <v>0</v>
      </c>
      <c r="I579" s="182">
        <f t="shared" ref="I579:I583" si="101">ROUND(F579-(F579*H579),2)</f>
        <v>16500</v>
      </c>
      <c r="J579" s="182">
        <f t="shared" ref="J579:J583" si="102">ROUND((I579*G579),2)</f>
        <v>33000</v>
      </c>
    </row>
    <row r="580" spans="1:10" x14ac:dyDescent="0.25">
      <c r="A580" s="73">
        <v>9.1</v>
      </c>
      <c r="B580" s="121" t="s">
        <v>546</v>
      </c>
      <c r="C580" s="62" t="s">
        <v>547</v>
      </c>
      <c r="D580" s="72" t="s">
        <v>13</v>
      </c>
      <c r="E580" s="72">
        <v>14</v>
      </c>
      <c r="F580" s="155">
        <v>0</v>
      </c>
      <c r="G580" s="72">
        <f>$G$579*10</f>
        <v>20</v>
      </c>
      <c r="H580" s="167">
        <f t="shared" si="100"/>
        <v>0</v>
      </c>
      <c r="I580" s="182">
        <f t="shared" si="101"/>
        <v>0</v>
      </c>
      <c r="J580" s="182">
        <f t="shared" si="102"/>
        <v>0</v>
      </c>
    </row>
    <row r="581" spans="1:10" x14ac:dyDescent="0.25">
      <c r="A581" s="73">
        <v>9.1999999999999993</v>
      </c>
      <c r="B581" s="121" t="s">
        <v>226</v>
      </c>
      <c r="C581" s="62" t="s">
        <v>227</v>
      </c>
      <c r="D581" s="72" t="s">
        <v>13</v>
      </c>
      <c r="E581" s="72">
        <v>14</v>
      </c>
      <c r="F581" s="155">
        <v>0</v>
      </c>
      <c r="G581" s="72">
        <f>$G$579*10</f>
        <v>20</v>
      </c>
      <c r="H581" s="167">
        <f t="shared" si="100"/>
        <v>0</v>
      </c>
      <c r="I581" s="182">
        <f t="shared" si="101"/>
        <v>0</v>
      </c>
      <c r="J581" s="182">
        <f t="shared" si="102"/>
        <v>0</v>
      </c>
    </row>
    <row r="582" spans="1:10" x14ac:dyDescent="0.25">
      <c r="A582" s="73">
        <v>9.3000000000000007</v>
      </c>
      <c r="B582" s="121" t="s">
        <v>33</v>
      </c>
      <c r="C582" s="62" t="s">
        <v>34</v>
      </c>
      <c r="D582" s="72" t="s">
        <v>13</v>
      </c>
      <c r="E582" s="72">
        <v>14</v>
      </c>
      <c r="F582" s="155">
        <v>0</v>
      </c>
      <c r="G582" s="72">
        <f>$G$579*10</f>
        <v>20</v>
      </c>
      <c r="H582" s="167">
        <f t="shared" si="100"/>
        <v>0</v>
      </c>
      <c r="I582" s="182">
        <f t="shared" si="101"/>
        <v>0</v>
      </c>
      <c r="J582" s="182">
        <f t="shared" si="102"/>
        <v>0</v>
      </c>
    </row>
    <row r="583" spans="1:10" x14ac:dyDescent="0.25">
      <c r="A583" s="73">
        <v>9.4</v>
      </c>
      <c r="B583" s="121" t="s">
        <v>541</v>
      </c>
      <c r="C583" s="62" t="s">
        <v>542</v>
      </c>
      <c r="D583" s="72" t="s">
        <v>13</v>
      </c>
      <c r="E583" s="72">
        <v>14</v>
      </c>
      <c r="F583" s="155">
        <v>0</v>
      </c>
      <c r="G583" s="72">
        <f>$G$579*10</f>
        <v>20</v>
      </c>
      <c r="H583" s="167">
        <f t="shared" si="100"/>
        <v>0</v>
      </c>
      <c r="I583" s="182">
        <f t="shared" si="101"/>
        <v>0</v>
      </c>
      <c r="J583" s="182">
        <f t="shared" si="102"/>
        <v>0</v>
      </c>
    </row>
    <row r="584" spans="1:10" x14ac:dyDescent="0.25">
      <c r="A584" s="61"/>
      <c r="B584" s="139"/>
      <c r="C584" s="62"/>
      <c r="D584" s="72"/>
      <c r="E584" s="72"/>
      <c r="F584" s="155"/>
      <c r="G584" s="72"/>
    </row>
    <row r="585" spans="1:10" s="181" customFormat="1" ht="20.100000000000001" customHeight="1" thickBot="1" x14ac:dyDescent="0.3">
      <c r="A585" s="187" t="s">
        <v>10</v>
      </c>
      <c r="B585" s="311" t="s">
        <v>779</v>
      </c>
      <c r="C585" s="311"/>
      <c r="D585" s="311"/>
      <c r="E585" s="311"/>
      <c r="F585" s="312"/>
      <c r="G585" s="188" t="s">
        <v>10</v>
      </c>
      <c r="H585" s="180"/>
      <c r="I585" s="190"/>
      <c r="J585" s="190"/>
    </row>
    <row r="586" spans="1:10" s="174" customFormat="1" ht="45" customHeight="1" thickTop="1" x14ac:dyDescent="0.25">
      <c r="A586" s="184"/>
      <c r="B586" s="184" t="s">
        <v>5</v>
      </c>
      <c r="C586" s="184" t="s">
        <v>6</v>
      </c>
      <c r="D586" s="184" t="s">
        <v>247</v>
      </c>
      <c r="E586" s="184" t="s">
        <v>7</v>
      </c>
      <c r="F586" s="185" t="s">
        <v>8</v>
      </c>
      <c r="G586" s="184" t="s">
        <v>9</v>
      </c>
      <c r="H586" s="172" t="s">
        <v>775</v>
      </c>
      <c r="I586" s="173" t="s">
        <v>776</v>
      </c>
      <c r="J586" s="173" t="s">
        <v>777</v>
      </c>
    </row>
    <row r="587" spans="1:10" x14ac:dyDescent="0.25">
      <c r="A587" s="61">
        <v>1</v>
      </c>
      <c r="B587" s="123" t="s">
        <v>90</v>
      </c>
      <c r="C587" s="71" t="s">
        <v>250</v>
      </c>
      <c r="D587" s="72">
        <v>12</v>
      </c>
      <c r="F587" s="155">
        <v>7.7</v>
      </c>
      <c r="G587" s="124">
        <v>210</v>
      </c>
      <c r="H587" s="167">
        <v>0</v>
      </c>
      <c r="I587" s="182">
        <f>ROUND(F587-(F587*H587),2)</f>
        <v>7.7</v>
      </c>
      <c r="J587" s="182">
        <f>ROUND((I587*G587),2)</f>
        <v>1617</v>
      </c>
    </row>
    <row r="589" spans="1:10" s="162" customFormat="1" ht="20.100000000000001" customHeight="1" thickBot="1" x14ac:dyDescent="0.3">
      <c r="A589" s="159" t="s">
        <v>10</v>
      </c>
      <c r="B589" s="311" t="s">
        <v>255</v>
      </c>
      <c r="C589" s="311"/>
      <c r="D589" s="311"/>
      <c r="E589" s="311"/>
      <c r="F589" s="312"/>
      <c r="G589" s="160" t="s">
        <v>10</v>
      </c>
      <c r="H589" s="161"/>
      <c r="I589" s="178"/>
      <c r="J589" s="178"/>
    </row>
    <row r="590" spans="1:10" s="174" customFormat="1" ht="45" customHeight="1" thickTop="1" x14ac:dyDescent="0.25">
      <c r="A590" s="184"/>
      <c r="B590" s="184" t="s">
        <v>5</v>
      </c>
      <c r="C590" s="184" t="s">
        <v>6</v>
      </c>
      <c r="D590" s="184" t="s">
        <v>247</v>
      </c>
      <c r="E590" s="184" t="s">
        <v>7</v>
      </c>
      <c r="F590" s="185" t="s">
        <v>8</v>
      </c>
      <c r="G590" s="184" t="s">
        <v>9</v>
      </c>
      <c r="H590" s="172" t="s">
        <v>775</v>
      </c>
      <c r="I590" s="173" t="s">
        <v>776</v>
      </c>
      <c r="J590" s="173" t="s">
        <v>777</v>
      </c>
    </row>
    <row r="591" spans="1:10" x14ac:dyDescent="0.25">
      <c r="A591" s="61">
        <v>1</v>
      </c>
      <c r="B591" s="123" t="s">
        <v>91</v>
      </c>
      <c r="C591" s="71" t="s">
        <v>1</v>
      </c>
      <c r="F591" s="158">
        <v>3150</v>
      </c>
      <c r="G591" s="124">
        <v>10</v>
      </c>
      <c r="H591" s="281"/>
      <c r="I591" s="182">
        <f t="shared" ref="I591:I596" si="103">ROUND(F591-(F591*H591),2)</f>
        <v>3150</v>
      </c>
      <c r="J591" s="182">
        <f t="shared" ref="J591:J596" si="104">ROUND((I591*G591),2)</f>
        <v>31500</v>
      </c>
    </row>
    <row r="592" spans="1:10" x14ac:dyDescent="0.25">
      <c r="A592" s="61">
        <v>2</v>
      </c>
      <c r="B592" s="123" t="s">
        <v>92</v>
      </c>
      <c r="C592" s="71" t="s">
        <v>2</v>
      </c>
      <c r="F592" s="158">
        <v>599</v>
      </c>
      <c r="G592" s="124">
        <v>6</v>
      </c>
      <c r="H592" s="281"/>
      <c r="I592" s="182">
        <f t="shared" si="103"/>
        <v>599</v>
      </c>
      <c r="J592" s="182">
        <f t="shared" si="104"/>
        <v>3594</v>
      </c>
    </row>
    <row r="593" spans="1:10" x14ac:dyDescent="0.25">
      <c r="A593" s="61">
        <v>3</v>
      </c>
      <c r="B593" s="123" t="s">
        <v>93</v>
      </c>
      <c r="C593" s="71" t="s">
        <v>3</v>
      </c>
      <c r="F593" s="158">
        <v>249.99</v>
      </c>
      <c r="G593" s="124">
        <v>20</v>
      </c>
      <c r="H593" s="281"/>
      <c r="I593" s="182">
        <f t="shared" si="103"/>
        <v>249.99</v>
      </c>
      <c r="J593" s="182">
        <f t="shared" si="104"/>
        <v>4999.8</v>
      </c>
    </row>
    <row r="594" spans="1:10" x14ac:dyDescent="0.25">
      <c r="A594" s="61">
        <v>4</v>
      </c>
      <c r="B594" s="123" t="s">
        <v>94</v>
      </c>
      <c r="C594" s="71" t="s">
        <v>4</v>
      </c>
      <c r="F594" s="158">
        <v>29.99</v>
      </c>
      <c r="G594" s="124">
        <v>80</v>
      </c>
      <c r="H594" s="281"/>
      <c r="I594" s="182">
        <f t="shared" si="103"/>
        <v>29.99</v>
      </c>
      <c r="J594" s="182">
        <f t="shared" si="104"/>
        <v>2399.1999999999998</v>
      </c>
    </row>
    <row r="595" spans="1:10" x14ac:dyDescent="0.25">
      <c r="A595" s="61">
        <v>5</v>
      </c>
      <c r="B595" s="123" t="s">
        <v>769</v>
      </c>
      <c r="C595" s="71" t="s">
        <v>768</v>
      </c>
      <c r="F595" s="158">
        <v>829</v>
      </c>
      <c r="G595" s="124">
        <v>0</v>
      </c>
      <c r="H595" s="281"/>
      <c r="I595" s="182">
        <f t="shared" si="103"/>
        <v>829</v>
      </c>
      <c r="J595" s="182">
        <f t="shared" si="104"/>
        <v>0</v>
      </c>
    </row>
    <row r="596" spans="1:10" x14ac:dyDescent="0.25">
      <c r="B596" s="123" t="s">
        <v>857</v>
      </c>
      <c r="C596" s="71" t="s">
        <v>858</v>
      </c>
      <c r="F596" s="158">
        <v>149.99</v>
      </c>
      <c r="G596" s="124">
        <v>5</v>
      </c>
      <c r="H596" s="281"/>
      <c r="I596" s="189">
        <f t="shared" si="103"/>
        <v>149.99</v>
      </c>
      <c r="J596" s="189">
        <f t="shared" si="104"/>
        <v>749.95</v>
      </c>
    </row>
  </sheetData>
  <mergeCells count="23">
    <mergeCell ref="B585:F585"/>
    <mergeCell ref="B589:F589"/>
    <mergeCell ref="B10:C10"/>
    <mergeCell ref="B61:C61"/>
    <mergeCell ref="B113:C113"/>
    <mergeCell ref="B168:C168"/>
    <mergeCell ref="B221:C221"/>
    <mergeCell ref="B272:C272"/>
    <mergeCell ref="B326:C326"/>
    <mergeCell ref="B381:C381"/>
    <mergeCell ref="B577:F577"/>
    <mergeCell ref="B433:F433"/>
    <mergeCell ref="B7:F7"/>
    <mergeCell ref="B484:F484"/>
    <mergeCell ref="B496:F496"/>
    <mergeCell ref="B516:F516"/>
    <mergeCell ref="B564:F564"/>
    <mergeCell ref="I5:J5"/>
    <mergeCell ref="A1:B1"/>
    <mergeCell ref="C1:D1"/>
    <mergeCell ref="D2:F2"/>
    <mergeCell ref="D3:F3"/>
    <mergeCell ref="D5:G5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92"/>
  <sheetViews>
    <sheetView zoomScale="80" zoomScaleNormal="80" workbookViewId="0">
      <pane ySplit="3" topLeftCell="A81" activePane="bottomLeft" state="frozen"/>
      <selection pane="bottomLeft" activeCell="E84" sqref="E84"/>
    </sheetView>
  </sheetViews>
  <sheetFormatPr defaultColWidth="8.7109375" defaultRowHeight="15" x14ac:dyDescent="0.25"/>
  <cols>
    <col min="1" max="1" width="21.7109375" style="71" customWidth="1"/>
    <col min="2" max="2" width="92.5703125" style="6" customWidth="1"/>
    <col min="3" max="3" width="12" style="71" customWidth="1"/>
    <col min="4" max="5" width="10.7109375" style="71" customWidth="1"/>
    <col min="6" max="6" width="11.28515625" style="71" customWidth="1"/>
    <col min="7" max="7" width="8.7109375" style="71"/>
    <col min="8" max="8" width="0" style="71" hidden="1" customWidth="1"/>
    <col min="9" max="13" width="13.7109375" style="71" hidden="1" customWidth="1"/>
    <col min="14" max="14" width="16.7109375" style="71" bestFit="1" customWidth="1"/>
    <col min="15" max="15" width="36" style="87" bestFit="1" customWidth="1"/>
    <col min="16" max="16384" width="8.7109375" style="71"/>
  </cols>
  <sheetData>
    <row r="1" spans="1:15" ht="35.1" customHeight="1" x14ac:dyDescent="0.25">
      <c r="A1" s="268" t="s">
        <v>786</v>
      </c>
      <c r="B1" s="269" t="s">
        <v>850</v>
      </c>
      <c r="I1" s="164" t="s">
        <v>788</v>
      </c>
      <c r="J1" s="164" t="s">
        <v>789</v>
      </c>
      <c r="K1" s="164" t="s">
        <v>790</v>
      </c>
      <c r="L1" s="164" t="s">
        <v>791</v>
      </c>
      <c r="M1" s="164" t="s">
        <v>792</v>
      </c>
    </row>
    <row r="2" spans="1:15" ht="26.25" x14ac:dyDescent="0.4">
      <c r="B2" s="283" t="s">
        <v>873</v>
      </c>
    </row>
    <row r="3" spans="1:15" ht="25.5" customHeight="1" thickBot="1" x14ac:dyDescent="0.3">
      <c r="A3" s="194" t="s">
        <v>5</v>
      </c>
      <c r="B3" s="194" t="s">
        <v>6</v>
      </c>
      <c r="C3" s="194" t="s">
        <v>95</v>
      </c>
      <c r="D3" s="194" t="s">
        <v>96</v>
      </c>
      <c r="E3" s="194" t="s">
        <v>782</v>
      </c>
      <c r="F3" s="286" t="s">
        <v>874</v>
      </c>
      <c r="G3" s="195" t="s">
        <v>783</v>
      </c>
      <c r="I3" s="196" t="s">
        <v>784</v>
      </c>
      <c r="J3" s="196" t="s">
        <v>784</v>
      </c>
      <c r="K3" s="196" t="s">
        <v>784</v>
      </c>
      <c r="L3" s="196" t="s">
        <v>784</v>
      </c>
      <c r="M3" s="196" t="s">
        <v>784</v>
      </c>
      <c r="N3" s="196" t="s">
        <v>785</v>
      </c>
    </row>
    <row r="4" spans="1:15" s="25" customFormat="1" ht="15.75" x14ac:dyDescent="0.25">
      <c r="A4" s="51"/>
      <c r="B4" s="52" t="s">
        <v>97</v>
      </c>
      <c r="C4" s="53"/>
      <c r="D4" s="53"/>
      <c r="E4" s="53"/>
      <c r="F4" s="290"/>
      <c r="G4" s="198"/>
      <c r="H4" s="197"/>
      <c r="I4" s="239">
        <f>I5*$G$5+I6*$G$6+I7*$G$7</f>
        <v>0</v>
      </c>
      <c r="J4" s="239">
        <f t="shared" ref="J4:M4" si="0">J5*$G$5+J6*$G$6+J7*$G$7</f>
        <v>0</v>
      </c>
      <c r="K4" s="239">
        <f t="shared" si="0"/>
        <v>0</v>
      </c>
      <c r="L4" s="239">
        <f t="shared" si="0"/>
        <v>0</v>
      </c>
      <c r="M4" s="239">
        <f t="shared" si="0"/>
        <v>0</v>
      </c>
      <c r="N4" s="243"/>
      <c r="O4" s="262"/>
    </row>
    <row r="5" spans="1:15" x14ac:dyDescent="0.25">
      <c r="A5" s="28" t="s">
        <v>98</v>
      </c>
      <c r="B5" s="40" t="s">
        <v>99</v>
      </c>
      <c r="C5" s="1" t="s">
        <v>100</v>
      </c>
      <c r="D5" s="1" t="s">
        <v>101</v>
      </c>
      <c r="E5" s="1">
        <f t="shared" ref="E5:E7" si="1">SUM(I5:M5)</f>
        <v>39</v>
      </c>
      <c r="F5" s="289"/>
      <c r="G5" s="200"/>
      <c r="H5" s="6"/>
      <c r="I5" s="201">
        <v>39</v>
      </c>
      <c r="J5" s="201"/>
      <c r="K5" s="201"/>
      <c r="L5" s="201"/>
      <c r="M5" s="201"/>
      <c r="N5" s="202">
        <f>E5*G5</f>
        <v>0</v>
      </c>
    </row>
    <row r="6" spans="1:15" x14ac:dyDescent="0.25">
      <c r="A6" s="29" t="s">
        <v>102</v>
      </c>
      <c r="B6" s="40" t="s">
        <v>103</v>
      </c>
      <c r="C6" s="1" t="s">
        <v>0</v>
      </c>
      <c r="D6" s="1" t="s">
        <v>104</v>
      </c>
      <c r="E6" s="1">
        <f t="shared" si="1"/>
        <v>19</v>
      </c>
      <c r="F6" s="289"/>
      <c r="G6" s="200"/>
      <c r="H6" s="6"/>
      <c r="I6" s="201">
        <v>19</v>
      </c>
      <c r="J6" s="201"/>
      <c r="K6" s="201"/>
      <c r="L6" s="201"/>
      <c r="M6" s="201"/>
      <c r="N6" s="202">
        <f t="shared" ref="N6:N7" si="2">E6*G6</f>
        <v>0</v>
      </c>
    </row>
    <row r="7" spans="1:15" ht="15.75" thickBot="1" x14ac:dyDescent="0.3">
      <c r="A7" s="30" t="s">
        <v>105</v>
      </c>
      <c r="B7" s="54" t="s">
        <v>106</v>
      </c>
      <c r="C7" s="31" t="s">
        <v>0</v>
      </c>
      <c r="D7" s="31" t="s">
        <v>104</v>
      </c>
      <c r="E7" s="31">
        <f t="shared" si="1"/>
        <v>1</v>
      </c>
      <c r="F7" s="289"/>
      <c r="G7" s="204"/>
      <c r="H7" s="203"/>
      <c r="I7" s="205">
        <v>1</v>
      </c>
      <c r="J7" s="205"/>
      <c r="K7" s="205"/>
      <c r="L7" s="205"/>
      <c r="M7" s="205"/>
      <c r="N7" s="206">
        <f t="shared" si="2"/>
        <v>0</v>
      </c>
    </row>
    <row r="8" spans="1:15" ht="15.75" thickBot="1" x14ac:dyDescent="0.3"/>
    <row r="9" spans="1:15" ht="15.75" x14ac:dyDescent="0.25">
      <c r="A9" s="22"/>
      <c r="B9" s="23" t="s">
        <v>107</v>
      </c>
      <c r="C9" s="24"/>
      <c r="D9" s="24"/>
      <c r="E9" s="24"/>
      <c r="F9" s="207"/>
      <c r="G9" s="207"/>
      <c r="H9" s="207"/>
      <c r="I9" s="238">
        <f>(I10*$G10)+(I11*$G11)+(I12*$G12)+(I13*$G13)+(I14*$G14)+(I15*$G15)+(I16*$G16)+(I17*$G17)+(I18*$G18)+(I19*$G19)+(I20*$G20)+(I21*$G21)+(I23*$G23)+(I24*$G24)+(I25*$G25)+(I26*$G26)+(I27*$G27)+(I28*$G28)+(I29*$G29)</f>
        <v>0</v>
      </c>
      <c r="J9" s="238">
        <f>(J10*$G10)+(J11*$G11)+(J12*$G12)+(J13*$G13)+(J14*$G14)+(J15*$G15)+(J16*$G16)+(J17*$G17)+(J18*$G18)+(J19*$G19)+(J20*$G20)+(J21*$G21)+(J23*$G23)+(J24*$G24)+(J25*$G25)+(J26*$G26)+(J27*$G27)+(J28*$G28)+(J29*$G29)</f>
        <v>0</v>
      </c>
      <c r="K9" s="238">
        <f t="shared" ref="K9:M9" si="3">(K10*$G10)+(K11*$G11)+(K12*$G12)+(K13*$G13)+(K14*$G14)+(K15*$G15)+(K16*$G16)+(K17*$G17)+(K18*$G18)+(K19*$G19)+(K20*$G20)+(K21*$G21)+(K23*$G23)+(K24*$G24)+(K25*$G25)+(K26*$G26)+(K27*$G27)+(K28*$G28)+(K29*$G29)</f>
        <v>0</v>
      </c>
      <c r="L9" s="238">
        <f t="shared" si="3"/>
        <v>0</v>
      </c>
      <c r="M9" s="238">
        <f t="shared" si="3"/>
        <v>0</v>
      </c>
      <c r="N9" s="242"/>
    </row>
    <row r="10" spans="1:15" x14ac:dyDescent="0.25">
      <c r="A10" s="18" t="s">
        <v>108</v>
      </c>
      <c r="B10" s="41" t="s">
        <v>109</v>
      </c>
      <c r="C10" s="5" t="s">
        <v>110</v>
      </c>
      <c r="D10" s="5" t="s">
        <v>111</v>
      </c>
      <c r="E10" s="5">
        <f t="shared" ref="E10:E29" si="4">SUM(I10:M10)</f>
        <v>0</v>
      </c>
      <c r="F10" s="289"/>
      <c r="G10" s="200"/>
      <c r="H10" s="6"/>
      <c r="I10" s="201">
        <v>0</v>
      </c>
      <c r="J10" s="201"/>
      <c r="K10" s="201"/>
      <c r="L10" s="201"/>
      <c r="M10" s="201"/>
      <c r="N10" s="202">
        <f t="shared" ref="N10:N29" si="5">E10*G10</f>
        <v>0</v>
      </c>
    </row>
    <row r="11" spans="1:15" x14ac:dyDescent="0.25">
      <c r="A11" s="18" t="s">
        <v>112</v>
      </c>
      <c r="B11" s="41" t="s">
        <v>109</v>
      </c>
      <c r="C11" s="5" t="s">
        <v>113</v>
      </c>
      <c r="D11" s="5" t="s">
        <v>111</v>
      </c>
      <c r="E11" s="5">
        <f t="shared" si="4"/>
        <v>468</v>
      </c>
      <c r="F11" s="289"/>
      <c r="G11" s="200"/>
      <c r="H11" s="6"/>
      <c r="I11" s="201">
        <v>468</v>
      </c>
      <c r="J11" s="201"/>
      <c r="K11" s="201"/>
      <c r="L11" s="201"/>
      <c r="M11" s="201"/>
      <c r="N11" s="202">
        <f t="shared" si="5"/>
        <v>0</v>
      </c>
    </row>
    <row r="12" spans="1:15" x14ac:dyDescent="0.25">
      <c r="A12" s="18" t="s">
        <v>114</v>
      </c>
      <c r="B12" s="41" t="s">
        <v>109</v>
      </c>
      <c r="C12" s="5" t="s">
        <v>115</v>
      </c>
      <c r="D12" s="5" t="s">
        <v>111</v>
      </c>
      <c r="E12" s="5">
        <f t="shared" si="4"/>
        <v>468</v>
      </c>
      <c r="F12" s="289"/>
      <c r="G12" s="200"/>
      <c r="H12" s="6"/>
      <c r="I12" s="201">
        <v>468</v>
      </c>
      <c r="J12" s="201"/>
      <c r="K12" s="201"/>
      <c r="L12" s="201"/>
      <c r="M12" s="201"/>
      <c r="N12" s="202">
        <f t="shared" si="5"/>
        <v>0</v>
      </c>
    </row>
    <row r="13" spans="1:15" x14ac:dyDescent="0.25">
      <c r="A13" s="18" t="s">
        <v>116</v>
      </c>
      <c r="B13" s="41" t="s">
        <v>109</v>
      </c>
      <c r="C13" s="5" t="s">
        <v>117</v>
      </c>
      <c r="D13" s="5" t="s">
        <v>111</v>
      </c>
      <c r="E13" s="5">
        <f t="shared" si="4"/>
        <v>0</v>
      </c>
      <c r="F13" s="289"/>
      <c r="G13" s="200"/>
      <c r="H13" s="6"/>
      <c r="I13" s="201">
        <v>0</v>
      </c>
      <c r="J13" s="201"/>
      <c r="K13" s="201"/>
      <c r="L13" s="201"/>
      <c r="M13" s="201"/>
      <c r="N13" s="202">
        <f t="shared" si="5"/>
        <v>0</v>
      </c>
    </row>
    <row r="14" spans="1:15" x14ac:dyDescent="0.25">
      <c r="A14" s="18" t="s">
        <v>118</v>
      </c>
      <c r="B14" s="41" t="s">
        <v>109</v>
      </c>
      <c r="C14" s="5" t="s">
        <v>119</v>
      </c>
      <c r="D14" s="5" t="s">
        <v>111</v>
      </c>
      <c r="E14" s="5">
        <f t="shared" si="4"/>
        <v>0</v>
      </c>
      <c r="F14" s="289"/>
      <c r="G14" s="200"/>
      <c r="H14" s="6"/>
      <c r="I14" s="201">
        <v>0</v>
      </c>
      <c r="J14" s="201"/>
      <c r="K14" s="201"/>
      <c r="L14" s="201"/>
      <c r="M14" s="201"/>
      <c r="N14" s="202">
        <f t="shared" si="5"/>
        <v>0</v>
      </c>
    </row>
    <row r="15" spans="1:15" x14ac:dyDescent="0.25">
      <c r="A15" s="18" t="s">
        <v>120</v>
      </c>
      <c r="B15" s="41" t="s">
        <v>109</v>
      </c>
      <c r="C15" s="5" t="s">
        <v>121</v>
      </c>
      <c r="D15" s="5" t="s">
        <v>111</v>
      </c>
      <c r="E15" s="5">
        <f t="shared" si="4"/>
        <v>0</v>
      </c>
      <c r="F15" s="289"/>
      <c r="G15" s="200"/>
      <c r="H15" s="6"/>
      <c r="I15" s="201">
        <v>0</v>
      </c>
      <c r="J15" s="201"/>
      <c r="K15" s="201"/>
      <c r="L15" s="201"/>
      <c r="M15" s="201"/>
      <c r="N15" s="202">
        <f t="shared" si="5"/>
        <v>0</v>
      </c>
    </row>
    <row r="16" spans="1:15" x14ac:dyDescent="0.25">
      <c r="A16" s="18" t="s">
        <v>122</v>
      </c>
      <c r="B16" s="41" t="s">
        <v>109</v>
      </c>
      <c r="C16" s="5" t="s">
        <v>123</v>
      </c>
      <c r="D16" s="5" t="s">
        <v>111</v>
      </c>
      <c r="E16" s="5">
        <f t="shared" si="4"/>
        <v>0</v>
      </c>
      <c r="F16" s="289"/>
      <c r="G16" s="200"/>
      <c r="H16" s="6"/>
      <c r="I16" s="201">
        <v>0</v>
      </c>
      <c r="J16" s="201"/>
      <c r="K16" s="201"/>
      <c r="L16" s="201"/>
      <c r="M16" s="201"/>
      <c r="N16" s="202">
        <f t="shared" si="5"/>
        <v>0</v>
      </c>
    </row>
    <row r="17" spans="1:15" x14ac:dyDescent="0.25">
      <c r="A17" s="18" t="s">
        <v>124</v>
      </c>
      <c r="B17" s="41" t="s">
        <v>109</v>
      </c>
      <c r="C17" s="5" t="s">
        <v>125</v>
      </c>
      <c r="D17" s="5" t="s">
        <v>111</v>
      </c>
      <c r="E17" s="5">
        <f t="shared" si="4"/>
        <v>0</v>
      </c>
      <c r="F17" s="289"/>
      <c r="G17" s="200"/>
      <c r="H17" s="6"/>
      <c r="I17" s="201">
        <v>0</v>
      </c>
      <c r="J17" s="201"/>
      <c r="K17" s="201"/>
      <c r="L17" s="201"/>
      <c r="M17" s="201"/>
      <c r="N17" s="202">
        <f t="shared" si="5"/>
        <v>0</v>
      </c>
    </row>
    <row r="18" spans="1:15" s="3" customFormat="1" x14ac:dyDescent="0.25">
      <c r="A18" s="19" t="s">
        <v>126</v>
      </c>
      <c r="B18" s="42" t="s">
        <v>127</v>
      </c>
      <c r="C18" s="2" t="s">
        <v>110</v>
      </c>
      <c r="D18" s="2" t="s">
        <v>111</v>
      </c>
      <c r="E18" s="2">
        <f t="shared" si="4"/>
        <v>972</v>
      </c>
      <c r="F18" s="291"/>
      <c r="G18" s="200"/>
      <c r="I18" s="1">
        <v>972</v>
      </c>
      <c r="J18" s="1"/>
      <c r="K18" s="1"/>
      <c r="L18" s="1"/>
      <c r="M18" s="1"/>
      <c r="N18" s="202">
        <f t="shared" si="5"/>
        <v>0</v>
      </c>
      <c r="O18" s="15"/>
    </row>
    <row r="19" spans="1:15" x14ac:dyDescent="0.25">
      <c r="A19" s="19" t="s">
        <v>128</v>
      </c>
      <c r="B19" s="42" t="s">
        <v>127</v>
      </c>
      <c r="C19" s="2" t="s">
        <v>113</v>
      </c>
      <c r="D19" s="2" t="s">
        <v>111</v>
      </c>
      <c r="E19" s="2">
        <f t="shared" si="4"/>
        <v>432</v>
      </c>
      <c r="F19" s="289"/>
      <c r="G19" s="200"/>
      <c r="H19" s="6"/>
      <c r="I19" s="201">
        <v>432</v>
      </c>
      <c r="J19" s="201"/>
      <c r="K19" s="201"/>
      <c r="L19" s="201"/>
      <c r="M19" s="201"/>
      <c r="N19" s="202">
        <f t="shared" si="5"/>
        <v>0</v>
      </c>
    </row>
    <row r="20" spans="1:15" x14ac:dyDescent="0.25">
      <c r="A20" s="19" t="s">
        <v>129</v>
      </c>
      <c r="B20" s="42" t="s">
        <v>127</v>
      </c>
      <c r="C20" s="2" t="s">
        <v>115</v>
      </c>
      <c r="D20" s="2" t="s">
        <v>111</v>
      </c>
      <c r="E20" s="2">
        <f t="shared" si="4"/>
        <v>0</v>
      </c>
      <c r="F20" s="289"/>
      <c r="G20" s="200"/>
      <c r="H20" s="6"/>
      <c r="I20" s="201">
        <v>0</v>
      </c>
      <c r="J20" s="201"/>
      <c r="K20" s="201"/>
      <c r="L20" s="201"/>
      <c r="M20" s="201"/>
      <c r="N20" s="202">
        <f t="shared" si="5"/>
        <v>0</v>
      </c>
      <c r="O20" s="260"/>
    </row>
    <row r="21" spans="1:15" x14ac:dyDescent="0.25">
      <c r="A21" s="19" t="s">
        <v>130</v>
      </c>
      <c r="B21" s="42" t="s">
        <v>127</v>
      </c>
      <c r="C21" s="2" t="s">
        <v>117</v>
      </c>
      <c r="D21" s="2" t="s">
        <v>111</v>
      </c>
      <c r="E21" s="2">
        <f t="shared" si="4"/>
        <v>351</v>
      </c>
      <c r="F21" s="289"/>
      <c r="G21" s="200"/>
      <c r="H21" s="6"/>
      <c r="I21" s="201">
        <v>351</v>
      </c>
      <c r="J21" s="201"/>
      <c r="K21" s="201"/>
      <c r="L21" s="201"/>
      <c r="M21" s="201"/>
      <c r="N21" s="202">
        <f t="shared" si="5"/>
        <v>0</v>
      </c>
      <c r="O21" s="260"/>
    </row>
    <row r="22" spans="1:15" x14ac:dyDescent="0.25">
      <c r="A22" s="19" t="s">
        <v>849</v>
      </c>
      <c r="B22" s="42" t="s">
        <v>127</v>
      </c>
      <c r="C22" s="2" t="s">
        <v>119</v>
      </c>
      <c r="D22" s="2" t="s">
        <v>111</v>
      </c>
      <c r="E22" s="2">
        <f t="shared" si="4"/>
        <v>80</v>
      </c>
      <c r="F22" s="289"/>
      <c r="G22" s="200"/>
      <c r="H22" s="6"/>
      <c r="I22" s="201">
        <v>80</v>
      </c>
      <c r="J22" s="201"/>
      <c r="K22" s="201"/>
      <c r="L22" s="201"/>
      <c r="M22" s="201"/>
      <c r="N22" s="202">
        <f t="shared" si="5"/>
        <v>0</v>
      </c>
    </row>
    <row r="23" spans="1:15" x14ac:dyDescent="0.25">
      <c r="A23" s="19" t="s">
        <v>131</v>
      </c>
      <c r="B23" s="42" t="s">
        <v>127</v>
      </c>
      <c r="C23" s="2" t="s">
        <v>121</v>
      </c>
      <c r="D23" s="2" t="s">
        <v>111</v>
      </c>
      <c r="E23" s="2">
        <f t="shared" si="4"/>
        <v>351</v>
      </c>
      <c r="F23" s="289"/>
      <c r="G23" s="200"/>
      <c r="H23" s="6"/>
      <c r="I23" s="201">
        <v>351</v>
      </c>
      <c r="J23" s="201"/>
      <c r="K23" s="201"/>
      <c r="L23" s="201"/>
      <c r="M23" s="201"/>
      <c r="N23" s="202">
        <f t="shared" si="5"/>
        <v>0</v>
      </c>
      <c r="O23" s="260"/>
    </row>
    <row r="24" spans="1:15" x14ac:dyDescent="0.25">
      <c r="A24" s="19" t="s">
        <v>132</v>
      </c>
      <c r="B24" s="42" t="s">
        <v>127</v>
      </c>
      <c r="C24" s="2" t="s">
        <v>123</v>
      </c>
      <c r="D24" s="2" t="s">
        <v>111</v>
      </c>
      <c r="E24" s="2">
        <f t="shared" si="4"/>
        <v>80</v>
      </c>
      <c r="F24" s="289"/>
      <c r="G24" s="200"/>
      <c r="H24" s="6"/>
      <c r="I24" s="201">
        <v>80</v>
      </c>
      <c r="J24" s="201"/>
      <c r="K24" s="201"/>
      <c r="L24" s="201"/>
      <c r="M24" s="201"/>
      <c r="N24" s="202">
        <f t="shared" si="5"/>
        <v>0</v>
      </c>
    </row>
    <row r="25" spans="1:15" x14ac:dyDescent="0.25">
      <c r="A25" s="19" t="s">
        <v>133</v>
      </c>
      <c r="B25" s="42" t="s">
        <v>127</v>
      </c>
      <c r="C25" s="2" t="s">
        <v>125</v>
      </c>
      <c r="D25" s="2" t="s">
        <v>111</v>
      </c>
      <c r="E25" s="2">
        <f t="shared" si="4"/>
        <v>40</v>
      </c>
      <c r="F25" s="289"/>
      <c r="G25" s="200"/>
      <c r="H25" s="6"/>
      <c r="I25" s="201">
        <v>40</v>
      </c>
      <c r="J25" s="201"/>
      <c r="K25" s="201"/>
      <c r="L25" s="201"/>
      <c r="M25" s="201"/>
      <c r="N25" s="202">
        <f t="shared" si="5"/>
        <v>0</v>
      </c>
    </row>
    <row r="26" spans="1:15" ht="15.75" thickBot="1" x14ac:dyDescent="0.3">
      <c r="A26" s="20" t="s">
        <v>134</v>
      </c>
      <c r="B26" s="43" t="s">
        <v>127</v>
      </c>
      <c r="C26" s="21" t="s">
        <v>135</v>
      </c>
      <c r="D26" s="21" t="s">
        <v>111</v>
      </c>
      <c r="E26" s="21">
        <f t="shared" si="4"/>
        <v>5</v>
      </c>
      <c r="F26" s="289"/>
      <c r="G26" s="204"/>
      <c r="H26" s="203"/>
      <c r="I26" s="205">
        <v>5</v>
      </c>
      <c r="J26" s="205"/>
      <c r="K26" s="205"/>
      <c r="L26" s="205"/>
      <c r="M26" s="205"/>
      <c r="N26" s="206">
        <f t="shared" si="5"/>
        <v>0</v>
      </c>
    </row>
    <row r="27" spans="1:15" s="3" customFormat="1" x14ac:dyDescent="0.25">
      <c r="A27" s="65" t="s">
        <v>251</v>
      </c>
      <c r="B27" s="66" t="s">
        <v>252</v>
      </c>
      <c r="C27" s="67" t="s">
        <v>113</v>
      </c>
      <c r="D27" s="67" t="s">
        <v>111</v>
      </c>
      <c r="E27" s="209">
        <f t="shared" si="4"/>
        <v>22</v>
      </c>
      <c r="F27" s="291"/>
      <c r="G27" s="211"/>
      <c r="H27" s="210"/>
      <c r="I27" s="212">
        <v>22</v>
      </c>
      <c r="J27" s="212"/>
      <c r="K27" s="212"/>
      <c r="L27" s="212"/>
      <c r="M27" s="212"/>
      <c r="N27" s="213">
        <f t="shared" si="5"/>
        <v>0</v>
      </c>
      <c r="O27" s="15"/>
    </row>
    <row r="28" spans="1:15" s="3" customFormat="1" x14ac:dyDescent="0.25">
      <c r="A28" s="65" t="s">
        <v>253</v>
      </c>
      <c r="B28" s="66" t="s">
        <v>252</v>
      </c>
      <c r="C28" s="67" t="s">
        <v>119</v>
      </c>
      <c r="D28" s="67" t="s">
        <v>111</v>
      </c>
      <c r="E28" s="67">
        <f t="shared" si="4"/>
        <v>22</v>
      </c>
      <c r="F28" s="291"/>
      <c r="G28" s="200"/>
      <c r="I28" s="1">
        <v>22</v>
      </c>
      <c r="J28" s="1"/>
      <c r="K28" s="1"/>
      <c r="L28" s="1"/>
      <c r="M28" s="1"/>
      <c r="N28" s="202">
        <f t="shared" si="5"/>
        <v>0</v>
      </c>
      <c r="O28" s="15"/>
    </row>
    <row r="29" spans="1:15" ht="15.75" thickBot="1" x14ac:dyDescent="0.3">
      <c r="A29" s="68" t="s">
        <v>254</v>
      </c>
      <c r="B29" s="69" t="s">
        <v>252</v>
      </c>
      <c r="C29" s="70" t="s">
        <v>125</v>
      </c>
      <c r="D29" s="70" t="s">
        <v>111</v>
      </c>
      <c r="E29" s="70">
        <f t="shared" si="4"/>
        <v>11</v>
      </c>
      <c r="F29" s="289"/>
      <c r="G29" s="204"/>
      <c r="H29" s="203"/>
      <c r="I29" s="205">
        <v>11</v>
      </c>
      <c r="J29" s="205"/>
      <c r="K29" s="205"/>
      <c r="L29" s="205"/>
      <c r="M29" s="205"/>
      <c r="N29" s="206">
        <f t="shared" si="5"/>
        <v>0</v>
      </c>
    </row>
    <row r="30" spans="1:15" ht="15.75" thickBot="1" x14ac:dyDescent="0.3"/>
    <row r="31" spans="1:15" s="32" customFormat="1" ht="15.75" x14ac:dyDescent="0.25">
      <c r="A31" s="33"/>
      <c r="B31" s="26" t="s">
        <v>136</v>
      </c>
      <c r="C31" s="34"/>
      <c r="D31" s="34"/>
      <c r="E31" s="34"/>
      <c r="F31" s="26"/>
      <c r="G31" s="26"/>
      <c r="H31" s="26"/>
      <c r="I31" s="235">
        <f t="shared" ref="I31:M31" si="6">(I32*$G32)+(I33*$G33)+(I34*$G34)+(I35*$G35)+(I36*$G36)+(I37*$G37)+(I38*$G38)+(I39*$G39)+(I40*$G40)</f>
        <v>0</v>
      </c>
      <c r="J31" s="235">
        <f t="shared" si="6"/>
        <v>0</v>
      </c>
      <c r="K31" s="235">
        <f t="shared" si="6"/>
        <v>0</v>
      </c>
      <c r="L31" s="235">
        <f t="shared" si="6"/>
        <v>0</v>
      </c>
      <c r="M31" s="235">
        <f t="shared" si="6"/>
        <v>0</v>
      </c>
      <c r="N31" s="241"/>
      <c r="O31" s="261"/>
    </row>
    <row r="32" spans="1:15" x14ac:dyDescent="0.25">
      <c r="A32" s="7" t="s">
        <v>137</v>
      </c>
      <c r="B32" s="44" t="s">
        <v>138</v>
      </c>
      <c r="C32" s="4" t="s">
        <v>115</v>
      </c>
      <c r="D32" s="4" t="s">
        <v>111</v>
      </c>
      <c r="E32" s="4">
        <f t="shared" ref="E32:E40" si="7">SUM(I32:M32)</f>
        <v>60</v>
      </c>
      <c r="F32" s="289"/>
      <c r="G32" s="200"/>
      <c r="H32" s="6"/>
      <c r="I32" s="201">
        <v>60</v>
      </c>
      <c r="J32" s="201"/>
      <c r="K32" s="201"/>
      <c r="L32" s="201"/>
      <c r="M32" s="201"/>
      <c r="N32" s="202">
        <f t="shared" ref="N32:N40" si="8">E32*G32</f>
        <v>0</v>
      </c>
    </row>
    <row r="33" spans="1:15" x14ac:dyDescent="0.25">
      <c r="A33" s="7" t="s">
        <v>139</v>
      </c>
      <c r="B33" s="44" t="s">
        <v>138</v>
      </c>
      <c r="C33" s="4" t="s">
        <v>117</v>
      </c>
      <c r="D33" s="4" t="s">
        <v>111</v>
      </c>
      <c r="E33" s="4">
        <f t="shared" si="7"/>
        <v>20</v>
      </c>
      <c r="F33" s="289"/>
      <c r="G33" s="200"/>
      <c r="H33" s="6"/>
      <c r="I33" s="201">
        <v>20</v>
      </c>
      <c r="J33" s="201"/>
      <c r="K33" s="201"/>
      <c r="L33" s="201"/>
      <c r="M33" s="201"/>
      <c r="N33" s="202">
        <f t="shared" si="8"/>
        <v>0</v>
      </c>
    </row>
    <row r="34" spans="1:15" x14ac:dyDescent="0.25">
      <c r="A34" s="7" t="s">
        <v>140</v>
      </c>
      <c r="B34" s="44" t="s">
        <v>138</v>
      </c>
      <c r="C34" s="4" t="s">
        <v>119</v>
      </c>
      <c r="D34" s="4" t="s">
        <v>111</v>
      </c>
      <c r="E34" s="4">
        <f t="shared" si="7"/>
        <v>10</v>
      </c>
      <c r="F34" s="289"/>
      <c r="G34" s="200"/>
      <c r="H34" s="6"/>
      <c r="I34" s="201">
        <v>10</v>
      </c>
      <c r="J34" s="201"/>
      <c r="K34" s="201"/>
      <c r="L34" s="201"/>
      <c r="M34" s="201"/>
      <c r="N34" s="202">
        <f t="shared" si="8"/>
        <v>0</v>
      </c>
    </row>
    <row r="35" spans="1:15" x14ac:dyDescent="0.25">
      <c r="A35" s="7" t="s">
        <v>141</v>
      </c>
      <c r="B35" s="44" t="s">
        <v>138</v>
      </c>
      <c r="C35" s="4" t="s">
        <v>121</v>
      </c>
      <c r="D35" s="4" t="s">
        <v>111</v>
      </c>
      <c r="E35" s="4">
        <f t="shared" si="7"/>
        <v>10</v>
      </c>
      <c r="F35" s="289"/>
      <c r="G35" s="200"/>
      <c r="H35" s="6"/>
      <c r="I35" s="201">
        <v>10</v>
      </c>
      <c r="J35" s="201"/>
      <c r="K35" s="201"/>
      <c r="L35" s="201"/>
      <c r="M35" s="201"/>
      <c r="N35" s="202">
        <f t="shared" si="8"/>
        <v>0</v>
      </c>
    </row>
    <row r="36" spans="1:15" x14ac:dyDescent="0.25">
      <c r="A36" s="7" t="s">
        <v>142</v>
      </c>
      <c r="B36" s="44" t="s">
        <v>138</v>
      </c>
      <c r="C36" s="4" t="s">
        <v>123</v>
      </c>
      <c r="D36" s="4" t="s">
        <v>111</v>
      </c>
      <c r="E36" s="4">
        <f t="shared" si="7"/>
        <v>0</v>
      </c>
      <c r="F36" s="289"/>
      <c r="G36" s="200"/>
      <c r="H36" s="6"/>
      <c r="I36" s="201">
        <v>0</v>
      </c>
      <c r="J36" s="201"/>
      <c r="K36" s="201"/>
      <c r="L36" s="201"/>
      <c r="M36" s="201"/>
      <c r="N36" s="202">
        <f t="shared" si="8"/>
        <v>0</v>
      </c>
    </row>
    <row r="37" spans="1:15" x14ac:dyDescent="0.25">
      <c r="A37" s="7" t="s">
        <v>143</v>
      </c>
      <c r="B37" s="44" t="s">
        <v>138</v>
      </c>
      <c r="C37" s="4" t="s">
        <v>125</v>
      </c>
      <c r="D37" s="4" t="s">
        <v>111</v>
      </c>
      <c r="E37" s="4">
        <f t="shared" si="7"/>
        <v>0</v>
      </c>
      <c r="F37" s="289"/>
      <c r="G37" s="200"/>
      <c r="H37" s="6"/>
      <c r="I37" s="201">
        <v>0</v>
      </c>
      <c r="J37" s="201"/>
      <c r="K37" s="201"/>
      <c r="L37" s="201"/>
      <c r="M37" s="201"/>
      <c r="N37" s="202">
        <f t="shared" si="8"/>
        <v>0</v>
      </c>
    </row>
    <row r="38" spans="1:15" x14ac:dyDescent="0.25">
      <c r="A38" s="7" t="s">
        <v>144</v>
      </c>
      <c r="B38" s="44" t="s">
        <v>138</v>
      </c>
      <c r="C38" s="4" t="s">
        <v>145</v>
      </c>
      <c r="D38" s="4" t="s">
        <v>111</v>
      </c>
      <c r="E38" s="4">
        <f t="shared" si="7"/>
        <v>0</v>
      </c>
      <c r="F38" s="289"/>
      <c r="G38" s="200"/>
      <c r="H38" s="6"/>
      <c r="I38" s="201">
        <v>0</v>
      </c>
      <c r="J38" s="201"/>
      <c r="K38" s="201"/>
      <c r="L38" s="201"/>
      <c r="M38" s="201"/>
      <c r="N38" s="202">
        <f t="shared" si="8"/>
        <v>0</v>
      </c>
    </row>
    <row r="39" spans="1:15" x14ac:dyDescent="0.25">
      <c r="A39" s="7" t="s">
        <v>146</v>
      </c>
      <c r="B39" s="44" t="s">
        <v>138</v>
      </c>
      <c r="C39" s="4" t="s">
        <v>147</v>
      </c>
      <c r="D39" s="4" t="s">
        <v>111</v>
      </c>
      <c r="E39" s="4">
        <f t="shared" si="7"/>
        <v>0</v>
      </c>
      <c r="F39" s="289"/>
      <c r="G39" s="200"/>
      <c r="H39" s="6"/>
      <c r="I39" s="201">
        <v>0</v>
      </c>
      <c r="J39" s="201"/>
      <c r="K39" s="201"/>
      <c r="L39" s="201"/>
      <c r="M39" s="201"/>
      <c r="N39" s="202">
        <f t="shared" si="8"/>
        <v>0</v>
      </c>
    </row>
    <row r="40" spans="1:15" ht="15.75" thickBot="1" x14ac:dyDescent="0.3">
      <c r="A40" s="8" t="s">
        <v>148</v>
      </c>
      <c r="B40" s="45" t="s">
        <v>138</v>
      </c>
      <c r="C40" s="9" t="s">
        <v>135</v>
      </c>
      <c r="D40" s="9" t="s">
        <v>111</v>
      </c>
      <c r="E40" s="9">
        <f t="shared" si="7"/>
        <v>0</v>
      </c>
      <c r="F40" s="289"/>
      <c r="G40" s="204"/>
      <c r="H40" s="203"/>
      <c r="I40" s="205">
        <v>0</v>
      </c>
      <c r="J40" s="205"/>
      <c r="K40" s="205"/>
      <c r="L40" s="205"/>
      <c r="M40" s="205"/>
      <c r="N40" s="206">
        <f t="shared" si="8"/>
        <v>0</v>
      </c>
    </row>
    <row r="41" spans="1:15" s="17" customFormat="1" ht="15.75" thickBot="1" x14ac:dyDescent="0.3">
      <c r="A41" s="14"/>
      <c r="B41" s="15"/>
      <c r="C41" s="16"/>
      <c r="D41" s="16"/>
      <c r="E41" s="16"/>
    </row>
    <row r="42" spans="1:15" s="32" customFormat="1" ht="15.75" x14ac:dyDescent="0.25">
      <c r="A42" s="33"/>
      <c r="B42" s="26" t="s">
        <v>149</v>
      </c>
      <c r="C42" s="34"/>
      <c r="D42" s="34"/>
      <c r="E42" s="34"/>
      <c r="F42" s="26"/>
      <c r="G42" s="26"/>
      <c r="H42" s="26"/>
      <c r="I42" s="235">
        <f t="shared" ref="I42:M42" si="9">(I43*$G43)+(I44*$G44)+(I45*$G45)+(I46*$G46)+(I47*$G47)+(I48*$G48)+(I49*$G49)+(I50*$G50)+(I51*$G51)</f>
        <v>0</v>
      </c>
      <c r="J42" s="235">
        <f t="shared" si="9"/>
        <v>0</v>
      </c>
      <c r="K42" s="235">
        <f t="shared" si="9"/>
        <v>0</v>
      </c>
      <c r="L42" s="235">
        <f t="shared" si="9"/>
        <v>0</v>
      </c>
      <c r="M42" s="235">
        <f t="shared" si="9"/>
        <v>0</v>
      </c>
      <c r="N42" s="241"/>
      <c r="O42" s="261"/>
    </row>
    <row r="43" spans="1:15" x14ac:dyDescent="0.25">
      <c r="A43" s="7" t="s">
        <v>150</v>
      </c>
      <c r="B43" s="44" t="s">
        <v>151</v>
      </c>
      <c r="C43" s="4" t="s">
        <v>115</v>
      </c>
      <c r="D43" s="4" t="s">
        <v>111</v>
      </c>
      <c r="E43" s="4">
        <f t="shared" ref="E43:E51" si="10">SUM(I43:M43)</f>
        <v>20</v>
      </c>
      <c r="F43" s="289"/>
      <c r="G43" s="200"/>
      <c r="H43" s="6"/>
      <c r="I43" s="201">
        <v>20</v>
      </c>
      <c r="J43" s="201"/>
      <c r="K43" s="201"/>
      <c r="L43" s="201"/>
      <c r="M43" s="201"/>
      <c r="N43" s="202">
        <f t="shared" ref="N43:N51" si="11">E43*G43</f>
        <v>0</v>
      </c>
    </row>
    <row r="44" spans="1:15" x14ac:dyDescent="0.25">
      <c r="A44" s="7" t="s">
        <v>152</v>
      </c>
      <c r="B44" s="44" t="s">
        <v>151</v>
      </c>
      <c r="C44" s="4" t="s">
        <v>117</v>
      </c>
      <c r="D44" s="4" t="s">
        <v>111</v>
      </c>
      <c r="E44" s="4">
        <f t="shared" si="10"/>
        <v>20</v>
      </c>
      <c r="F44" s="289"/>
      <c r="G44" s="200"/>
      <c r="H44" s="6"/>
      <c r="I44" s="201">
        <v>20</v>
      </c>
      <c r="J44" s="201"/>
      <c r="K44" s="201"/>
      <c r="L44" s="201"/>
      <c r="M44" s="201"/>
      <c r="N44" s="202">
        <f t="shared" si="11"/>
        <v>0</v>
      </c>
    </row>
    <row r="45" spans="1:15" x14ac:dyDescent="0.25">
      <c r="A45" s="7" t="s">
        <v>153</v>
      </c>
      <c r="B45" s="44" t="s">
        <v>151</v>
      </c>
      <c r="C45" s="4" t="s">
        <v>119</v>
      </c>
      <c r="D45" s="4" t="s">
        <v>111</v>
      </c>
      <c r="E45" s="4">
        <f t="shared" si="10"/>
        <v>10</v>
      </c>
      <c r="F45" s="289"/>
      <c r="G45" s="200"/>
      <c r="H45" s="6"/>
      <c r="I45" s="201">
        <v>10</v>
      </c>
      <c r="J45" s="201"/>
      <c r="K45" s="201"/>
      <c r="L45" s="201"/>
      <c r="M45" s="201"/>
      <c r="N45" s="202">
        <f t="shared" si="11"/>
        <v>0</v>
      </c>
    </row>
    <row r="46" spans="1:15" x14ac:dyDescent="0.25">
      <c r="A46" s="7" t="s">
        <v>154</v>
      </c>
      <c r="B46" s="44" t="s">
        <v>151</v>
      </c>
      <c r="C46" s="4" t="s">
        <v>121</v>
      </c>
      <c r="D46" s="4" t="s">
        <v>111</v>
      </c>
      <c r="E46" s="4">
        <f t="shared" si="10"/>
        <v>10</v>
      </c>
      <c r="F46" s="289"/>
      <c r="G46" s="200"/>
      <c r="H46" s="6"/>
      <c r="I46" s="201">
        <v>10</v>
      </c>
      <c r="J46" s="201"/>
      <c r="K46" s="201"/>
      <c r="L46" s="201"/>
      <c r="M46" s="201"/>
      <c r="N46" s="202">
        <f t="shared" si="11"/>
        <v>0</v>
      </c>
    </row>
    <row r="47" spans="1:15" x14ac:dyDescent="0.25">
      <c r="A47" s="7" t="s">
        <v>155</v>
      </c>
      <c r="B47" s="44" t="s">
        <v>151</v>
      </c>
      <c r="C47" s="4" t="s">
        <v>123</v>
      </c>
      <c r="D47" s="4" t="s">
        <v>111</v>
      </c>
      <c r="E47" s="4">
        <f t="shared" si="10"/>
        <v>0</v>
      </c>
      <c r="F47" s="289"/>
      <c r="G47" s="200"/>
      <c r="H47" s="6"/>
      <c r="I47" s="201">
        <v>0</v>
      </c>
      <c r="J47" s="201"/>
      <c r="K47" s="201"/>
      <c r="L47" s="201"/>
      <c r="M47" s="201"/>
      <c r="N47" s="202">
        <f t="shared" si="11"/>
        <v>0</v>
      </c>
    </row>
    <row r="48" spans="1:15" x14ac:dyDescent="0.25">
      <c r="A48" s="7" t="s">
        <v>156</v>
      </c>
      <c r="B48" s="44" t="s">
        <v>151</v>
      </c>
      <c r="C48" s="4" t="s">
        <v>125</v>
      </c>
      <c r="D48" s="4" t="s">
        <v>111</v>
      </c>
      <c r="E48" s="4">
        <f t="shared" si="10"/>
        <v>0</v>
      </c>
      <c r="F48" s="289"/>
      <c r="G48" s="200"/>
      <c r="H48" s="6"/>
      <c r="I48" s="201">
        <v>0</v>
      </c>
      <c r="J48" s="201"/>
      <c r="K48" s="201"/>
      <c r="L48" s="201"/>
      <c r="M48" s="201"/>
      <c r="N48" s="202">
        <f t="shared" si="11"/>
        <v>0</v>
      </c>
    </row>
    <row r="49" spans="1:15" x14ac:dyDescent="0.25">
      <c r="A49" s="7" t="s">
        <v>157</v>
      </c>
      <c r="B49" s="44" t="s">
        <v>151</v>
      </c>
      <c r="C49" s="4" t="s">
        <v>145</v>
      </c>
      <c r="D49" s="4" t="s">
        <v>111</v>
      </c>
      <c r="E49" s="4">
        <f t="shared" si="10"/>
        <v>0</v>
      </c>
      <c r="F49" s="289"/>
      <c r="G49" s="200"/>
      <c r="H49" s="6"/>
      <c r="I49" s="201">
        <v>0</v>
      </c>
      <c r="J49" s="201"/>
      <c r="K49" s="201"/>
      <c r="L49" s="201"/>
      <c r="M49" s="201"/>
      <c r="N49" s="202">
        <f t="shared" si="11"/>
        <v>0</v>
      </c>
    </row>
    <row r="50" spans="1:15" x14ac:dyDescent="0.25">
      <c r="A50" s="7" t="s">
        <v>158</v>
      </c>
      <c r="B50" s="44" t="s">
        <v>151</v>
      </c>
      <c r="C50" s="4" t="s">
        <v>147</v>
      </c>
      <c r="D50" s="4" t="s">
        <v>111</v>
      </c>
      <c r="E50" s="4">
        <f t="shared" si="10"/>
        <v>0</v>
      </c>
      <c r="F50" s="289"/>
      <c r="G50" s="200"/>
      <c r="H50" s="6"/>
      <c r="I50" s="201">
        <v>0</v>
      </c>
      <c r="J50" s="201"/>
      <c r="K50" s="201"/>
      <c r="L50" s="201"/>
      <c r="M50" s="201"/>
      <c r="N50" s="202">
        <f t="shared" si="11"/>
        <v>0</v>
      </c>
    </row>
    <row r="51" spans="1:15" ht="15.75" thickBot="1" x14ac:dyDescent="0.3">
      <c r="A51" s="8" t="s">
        <v>159</v>
      </c>
      <c r="B51" s="45" t="s">
        <v>151</v>
      </c>
      <c r="C51" s="9" t="s">
        <v>135</v>
      </c>
      <c r="D51" s="9" t="s">
        <v>111</v>
      </c>
      <c r="E51" s="9">
        <f t="shared" si="10"/>
        <v>0</v>
      </c>
      <c r="F51" s="289"/>
      <c r="G51" s="204"/>
      <c r="H51" s="203"/>
      <c r="I51" s="205">
        <v>0</v>
      </c>
      <c r="J51" s="205"/>
      <c r="K51" s="205"/>
      <c r="L51" s="205"/>
      <c r="M51" s="205"/>
      <c r="N51" s="206">
        <f t="shared" si="11"/>
        <v>0</v>
      </c>
    </row>
    <row r="52" spans="1:15" s="17" customFormat="1" ht="15.75" thickBot="1" x14ac:dyDescent="0.3">
      <c r="A52" s="14"/>
      <c r="B52" s="15"/>
      <c r="C52" s="16"/>
      <c r="D52" s="16"/>
      <c r="E52" s="16"/>
    </row>
    <row r="53" spans="1:15" s="32" customFormat="1" ht="15.75" x14ac:dyDescent="0.25">
      <c r="A53" s="33"/>
      <c r="B53" s="26" t="s">
        <v>160</v>
      </c>
      <c r="C53" s="34"/>
      <c r="D53" s="34"/>
      <c r="E53" s="34"/>
      <c r="F53" s="26"/>
      <c r="G53" s="26"/>
      <c r="H53" s="26"/>
      <c r="I53" s="235">
        <f t="shared" ref="I53:M53" si="12">(I54*$G54)+(I55*$G55)+(I56*$G56)+(I57*$G57)+(I58*$G58)+(I59*$G59)+(I60*$G60)+(I61*$G61)+(I62*$G62)</f>
        <v>0</v>
      </c>
      <c r="J53" s="235">
        <f t="shared" si="12"/>
        <v>0</v>
      </c>
      <c r="K53" s="235">
        <f t="shared" si="12"/>
        <v>0</v>
      </c>
      <c r="L53" s="235">
        <f t="shared" si="12"/>
        <v>0</v>
      </c>
      <c r="M53" s="235">
        <f t="shared" si="12"/>
        <v>0</v>
      </c>
      <c r="N53" s="241"/>
      <c r="O53" s="261"/>
    </row>
    <row r="54" spans="1:15" x14ac:dyDescent="0.25">
      <c r="A54" s="7" t="s">
        <v>161</v>
      </c>
      <c r="B54" s="44" t="s">
        <v>162</v>
      </c>
      <c r="C54" s="4" t="s">
        <v>115</v>
      </c>
      <c r="D54" s="4" t="s">
        <v>111</v>
      </c>
      <c r="E54" s="4">
        <f t="shared" ref="E54:E62" si="13">SUM(I54:M54)</f>
        <v>20</v>
      </c>
      <c r="F54" s="289"/>
      <c r="G54" s="200"/>
      <c r="H54" s="6"/>
      <c r="I54" s="201">
        <v>20</v>
      </c>
      <c r="J54" s="201"/>
      <c r="K54" s="201"/>
      <c r="L54" s="201"/>
      <c r="M54" s="201"/>
      <c r="N54" s="202">
        <f t="shared" ref="N54:N62" si="14">E54*G54</f>
        <v>0</v>
      </c>
    </row>
    <row r="55" spans="1:15" x14ac:dyDescent="0.25">
      <c r="A55" s="7" t="s">
        <v>163</v>
      </c>
      <c r="B55" s="44" t="s">
        <v>162</v>
      </c>
      <c r="C55" s="4" t="s">
        <v>117</v>
      </c>
      <c r="D55" s="4" t="s">
        <v>111</v>
      </c>
      <c r="E55" s="4">
        <f t="shared" si="13"/>
        <v>20</v>
      </c>
      <c r="F55" s="289"/>
      <c r="G55" s="200"/>
      <c r="H55" s="6"/>
      <c r="I55" s="201">
        <v>20</v>
      </c>
      <c r="J55" s="201"/>
      <c r="K55" s="201"/>
      <c r="L55" s="201"/>
      <c r="M55" s="201"/>
      <c r="N55" s="202">
        <f t="shared" si="14"/>
        <v>0</v>
      </c>
    </row>
    <row r="56" spans="1:15" x14ac:dyDescent="0.25">
      <c r="A56" s="7" t="s">
        <v>164</v>
      </c>
      <c r="B56" s="44" t="s">
        <v>162</v>
      </c>
      <c r="C56" s="4" t="s">
        <v>119</v>
      </c>
      <c r="D56" s="4" t="s">
        <v>111</v>
      </c>
      <c r="E56" s="4">
        <f t="shared" si="13"/>
        <v>10</v>
      </c>
      <c r="F56" s="289"/>
      <c r="G56" s="200"/>
      <c r="H56" s="6"/>
      <c r="I56" s="201">
        <v>10</v>
      </c>
      <c r="J56" s="201"/>
      <c r="K56" s="201"/>
      <c r="L56" s="201"/>
      <c r="M56" s="201"/>
      <c r="N56" s="202">
        <f t="shared" si="14"/>
        <v>0</v>
      </c>
    </row>
    <row r="57" spans="1:15" x14ac:dyDescent="0.25">
      <c r="A57" s="7" t="s">
        <v>165</v>
      </c>
      <c r="B57" s="44" t="s">
        <v>162</v>
      </c>
      <c r="C57" s="4" t="s">
        <v>121</v>
      </c>
      <c r="D57" s="4" t="s">
        <v>111</v>
      </c>
      <c r="E57" s="4">
        <f t="shared" si="13"/>
        <v>10</v>
      </c>
      <c r="F57" s="289"/>
      <c r="G57" s="200"/>
      <c r="H57" s="6"/>
      <c r="I57" s="201">
        <v>10</v>
      </c>
      <c r="J57" s="201"/>
      <c r="K57" s="201"/>
      <c r="L57" s="201"/>
      <c r="M57" s="201"/>
      <c r="N57" s="202">
        <f t="shared" si="14"/>
        <v>0</v>
      </c>
    </row>
    <row r="58" spans="1:15" x14ac:dyDescent="0.25">
      <c r="A58" s="7" t="s">
        <v>166</v>
      </c>
      <c r="B58" s="44" t="s">
        <v>162</v>
      </c>
      <c r="C58" s="4" t="s">
        <v>123</v>
      </c>
      <c r="D58" s="4" t="s">
        <v>111</v>
      </c>
      <c r="E58" s="4">
        <f t="shared" si="13"/>
        <v>0</v>
      </c>
      <c r="F58" s="289"/>
      <c r="G58" s="200"/>
      <c r="H58" s="6"/>
      <c r="I58" s="201">
        <v>0</v>
      </c>
      <c r="J58" s="201"/>
      <c r="K58" s="201"/>
      <c r="L58" s="201"/>
      <c r="M58" s="201"/>
      <c r="N58" s="202">
        <f t="shared" si="14"/>
        <v>0</v>
      </c>
    </row>
    <row r="59" spans="1:15" x14ac:dyDescent="0.25">
      <c r="A59" s="7" t="s">
        <v>167</v>
      </c>
      <c r="B59" s="44" t="s">
        <v>162</v>
      </c>
      <c r="C59" s="4" t="s">
        <v>125</v>
      </c>
      <c r="D59" s="4" t="s">
        <v>111</v>
      </c>
      <c r="E59" s="4">
        <f t="shared" si="13"/>
        <v>0</v>
      </c>
      <c r="F59" s="289"/>
      <c r="G59" s="200"/>
      <c r="H59" s="6"/>
      <c r="I59" s="201">
        <v>0</v>
      </c>
      <c r="J59" s="201"/>
      <c r="K59" s="201"/>
      <c r="L59" s="201"/>
      <c r="M59" s="201"/>
      <c r="N59" s="202">
        <f t="shared" si="14"/>
        <v>0</v>
      </c>
    </row>
    <row r="60" spans="1:15" x14ac:dyDescent="0.25">
      <c r="A60" s="7" t="s">
        <v>168</v>
      </c>
      <c r="B60" s="44" t="s">
        <v>162</v>
      </c>
      <c r="C60" s="4" t="s">
        <v>145</v>
      </c>
      <c r="D60" s="4" t="s">
        <v>111</v>
      </c>
      <c r="E60" s="4">
        <f t="shared" si="13"/>
        <v>0</v>
      </c>
      <c r="F60" s="289"/>
      <c r="G60" s="200"/>
      <c r="H60" s="6"/>
      <c r="I60" s="201">
        <v>0</v>
      </c>
      <c r="J60" s="201"/>
      <c r="K60" s="201"/>
      <c r="L60" s="201"/>
      <c r="M60" s="201"/>
      <c r="N60" s="202">
        <f t="shared" si="14"/>
        <v>0</v>
      </c>
    </row>
    <row r="61" spans="1:15" x14ac:dyDescent="0.25">
      <c r="A61" s="7" t="s">
        <v>169</v>
      </c>
      <c r="B61" s="44" t="s">
        <v>162</v>
      </c>
      <c r="C61" s="4" t="s">
        <v>147</v>
      </c>
      <c r="D61" s="4" t="s">
        <v>111</v>
      </c>
      <c r="E61" s="4">
        <f t="shared" si="13"/>
        <v>0</v>
      </c>
      <c r="F61" s="289"/>
      <c r="G61" s="200"/>
      <c r="H61" s="6"/>
      <c r="I61" s="201">
        <v>0</v>
      </c>
      <c r="J61" s="201"/>
      <c r="K61" s="201"/>
      <c r="L61" s="201"/>
      <c r="M61" s="201"/>
      <c r="N61" s="202">
        <f t="shared" si="14"/>
        <v>0</v>
      </c>
    </row>
    <row r="62" spans="1:15" ht="15.75" thickBot="1" x14ac:dyDescent="0.3">
      <c r="A62" s="8" t="s">
        <v>170</v>
      </c>
      <c r="B62" s="45" t="s">
        <v>162</v>
      </c>
      <c r="C62" s="9" t="s">
        <v>135</v>
      </c>
      <c r="D62" s="9" t="s">
        <v>111</v>
      </c>
      <c r="E62" s="9">
        <f t="shared" si="13"/>
        <v>0</v>
      </c>
      <c r="F62" s="289"/>
      <c r="G62" s="204"/>
      <c r="H62" s="203"/>
      <c r="I62" s="205">
        <v>0</v>
      </c>
      <c r="J62" s="205"/>
      <c r="K62" s="205"/>
      <c r="L62" s="205"/>
      <c r="M62" s="205"/>
      <c r="N62" s="206">
        <f t="shared" si="14"/>
        <v>0</v>
      </c>
    </row>
    <row r="63" spans="1:15" s="17" customFormat="1" ht="15.75" thickBot="1" x14ac:dyDescent="0.3">
      <c r="A63" s="14"/>
      <c r="B63" s="15"/>
      <c r="C63" s="16"/>
      <c r="D63" s="16"/>
      <c r="E63" s="16"/>
    </row>
    <row r="64" spans="1:15" s="32" customFormat="1" ht="15.75" x14ac:dyDescent="0.25">
      <c r="A64" s="35"/>
      <c r="B64" s="27" t="s">
        <v>136</v>
      </c>
      <c r="C64" s="36"/>
      <c r="D64" s="36"/>
      <c r="E64" s="36"/>
      <c r="F64" s="27"/>
      <c r="G64" s="27"/>
      <c r="H64" s="27"/>
      <c r="I64" s="236">
        <f t="shared" ref="I64:M64" si="15">(I65*$G65)+(I66*$G66)+(I67*$G67)+(I68*$G68)+(I69*$G69)+(I70*$G70)+(I71*$G71)+(I72*$G72)+(I73*$G73)</f>
        <v>0</v>
      </c>
      <c r="J64" s="236">
        <f t="shared" si="15"/>
        <v>0</v>
      </c>
      <c r="K64" s="236">
        <f t="shared" si="15"/>
        <v>0</v>
      </c>
      <c r="L64" s="236">
        <f t="shared" si="15"/>
        <v>0</v>
      </c>
      <c r="M64" s="236">
        <f t="shared" si="15"/>
        <v>0</v>
      </c>
      <c r="N64" s="240"/>
      <c r="O64" s="261"/>
    </row>
    <row r="65" spans="1:15" x14ac:dyDescent="0.25">
      <c r="A65" s="12" t="s">
        <v>171</v>
      </c>
      <c r="B65" s="46" t="s">
        <v>172</v>
      </c>
      <c r="C65" s="10" t="s">
        <v>115</v>
      </c>
      <c r="D65" s="10" t="s">
        <v>111</v>
      </c>
      <c r="E65" s="10">
        <f t="shared" ref="E65:E73" si="16">SUM(I65:M65)</f>
        <v>10</v>
      </c>
      <c r="F65" s="289"/>
      <c r="G65" s="200"/>
      <c r="H65" s="6"/>
      <c r="I65" s="201">
        <v>10</v>
      </c>
      <c r="J65" s="201"/>
      <c r="K65" s="201"/>
      <c r="L65" s="201"/>
      <c r="M65" s="201"/>
      <c r="N65" s="202">
        <f t="shared" ref="N65:N73" si="17">E65*G65</f>
        <v>0</v>
      </c>
    </row>
    <row r="66" spans="1:15" x14ac:dyDescent="0.25">
      <c r="A66" s="12" t="s">
        <v>173</v>
      </c>
      <c r="B66" s="46" t="s">
        <v>172</v>
      </c>
      <c r="C66" s="10" t="s">
        <v>117</v>
      </c>
      <c r="D66" s="10" t="s">
        <v>111</v>
      </c>
      <c r="E66" s="10">
        <f t="shared" si="16"/>
        <v>10</v>
      </c>
      <c r="F66" s="289"/>
      <c r="G66" s="200"/>
      <c r="H66" s="6"/>
      <c r="I66" s="201">
        <v>10</v>
      </c>
      <c r="J66" s="201"/>
      <c r="K66" s="201"/>
      <c r="L66" s="201"/>
      <c r="M66" s="201"/>
      <c r="N66" s="202">
        <f t="shared" si="17"/>
        <v>0</v>
      </c>
    </row>
    <row r="67" spans="1:15" x14ac:dyDescent="0.25">
      <c r="A67" s="12" t="s">
        <v>174</v>
      </c>
      <c r="B67" s="46" t="s">
        <v>172</v>
      </c>
      <c r="C67" s="10" t="s">
        <v>119</v>
      </c>
      <c r="D67" s="10" t="s">
        <v>111</v>
      </c>
      <c r="E67" s="10">
        <f t="shared" si="16"/>
        <v>10</v>
      </c>
      <c r="F67" s="289"/>
      <c r="G67" s="200"/>
      <c r="H67" s="6"/>
      <c r="I67" s="201">
        <v>10</v>
      </c>
      <c r="J67" s="201"/>
      <c r="K67" s="201"/>
      <c r="L67" s="201"/>
      <c r="M67" s="201"/>
      <c r="N67" s="202">
        <f t="shared" si="17"/>
        <v>0</v>
      </c>
    </row>
    <row r="68" spans="1:15" x14ac:dyDescent="0.25">
      <c r="A68" s="12" t="s">
        <v>175</v>
      </c>
      <c r="B68" s="46" t="s">
        <v>172</v>
      </c>
      <c r="C68" s="10" t="s">
        <v>121</v>
      </c>
      <c r="D68" s="10" t="s">
        <v>111</v>
      </c>
      <c r="E68" s="10">
        <f t="shared" si="16"/>
        <v>0</v>
      </c>
      <c r="F68" s="289"/>
      <c r="G68" s="200"/>
      <c r="H68" s="6"/>
      <c r="I68" s="201">
        <v>0</v>
      </c>
      <c r="J68" s="201"/>
      <c r="K68" s="201"/>
      <c r="L68" s="201"/>
      <c r="M68" s="201"/>
      <c r="N68" s="202">
        <f t="shared" si="17"/>
        <v>0</v>
      </c>
    </row>
    <row r="69" spans="1:15" x14ac:dyDescent="0.25">
      <c r="A69" s="12" t="s">
        <v>176</v>
      </c>
      <c r="B69" s="46" t="s">
        <v>172</v>
      </c>
      <c r="C69" s="10" t="s">
        <v>123</v>
      </c>
      <c r="D69" s="10" t="s">
        <v>111</v>
      </c>
      <c r="E69" s="10">
        <f t="shared" si="16"/>
        <v>0</v>
      </c>
      <c r="F69" s="289"/>
      <c r="G69" s="200"/>
      <c r="H69" s="6"/>
      <c r="I69" s="201">
        <v>0</v>
      </c>
      <c r="J69" s="201"/>
      <c r="K69" s="201"/>
      <c r="L69" s="201"/>
      <c r="M69" s="201"/>
      <c r="N69" s="202">
        <f t="shared" si="17"/>
        <v>0</v>
      </c>
    </row>
    <row r="70" spans="1:15" x14ac:dyDescent="0.25">
      <c r="A70" s="12" t="s">
        <v>177</v>
      </c>
      <c r="B70" s="46" t="s">
        <v>172</v>
      </c>
      <c r="C70" s="10" t="s">
        <v>125</v>
      </c>
      <c r="D70" s="10" t="s">
        <v>111</v>
      </c>
      <c r="E70" s="10">
        <f t="shared" si="16"/>
        <v>0</v>
      </c>
      <c r="F70" s="289"/>
      <c r="G70" s="200"/>
      <c r="H70" s="6"/>
      <c r="I70" s="201">
        <v>0</v>
      </c>
      <c r="J70" s="201"/>
      <c r="K70" s="201"/>
      <c r="L70" s="201"/>
      <c r="M70" s="201"/>
      <c r="N70" s="202">
        <f t="shared" si="17"/>
        <v>0</v>
      </c>
    </row>
    <row r="71" spans="1:15" x14ac:dyDescent="0.25">
      <c r="A71" s="12" t="s">
        <v>178</v>
      </c>
      <c r="B71" s="46" t="s">
        <v>172</v>
      </c>
      <c r="C71" s="10" t="s">
        <v>145</v>
      </c>
      <c r="D71" s="10" t="s">
        <v>111</v>
      </c>
      <c r="E71" s="10">
        <f t="shared" si="16"/>
        <v>0</v>
      </c>
      <c r="F71" s="289"/>
      <c r="G71" s="200"/>
      <c r="H71" s="6"/>
      <c r="I71" s="201">
        <v>0</v>
      </c>
      <c r="J71" s="201"/>
      <c r="K71" s="201"/>
      <c r="L71" s="201"/>
      <c r="M71" s="201"/>
      <c r="N71" s="202">
        <f t="shared" si="17"/>
        <v>0</v>
      </c>
    </row>
    <row r="72" spans="1:15" x14ac:dyDescent="0.25">
      <c r="A72" s="12" t="s">
        <v>179</v>
      </c>
      <c r="B72" s="46" t="s">
        <v>172</v>
      </c>
      <c r="C72" s="10" t="s">
        <v>147</v>
      </c>
      <c r="D72" s="10" t="s">
        <v>111</v>
      </c>
      <c r="E72" s="10">
        <f t="shared" si="16"/>
        <v>0</v>
      </c>
      <c r="F72" s="289"/>
      <c r="G72" s="200"/>
      <c r="H72" s="6"/>
      <c r="I72" s="201">
        <v>0</v>
      </c>
      <c r="J72" s="201"/>
      <c r="K72" s="201"/>
      <c r="L72" s="201"/>
      <c r="M72" s="201"/>
      <c r="N72" s="202">
        <f t="shared" si="17"/>
        <v>0</v>
      </c>
    </row>
    <row r="73" spans="1:15" ht="15.75" thickBot="1" x14ac:dyDescent="0.3">
      <c r="A73" s="13" t="s">
        <v>180</v>
      </c>
      <c r="B73" s="47" t="s">
        <v>172</v>
      </c>
      <c r="C73" s="11" t="s">
        <v>135</v>
      </c>
      <c r="D73" s="11" t="s">
        <v>111</v>
      </c>
      <c r="E73" s="11">
        <f t="shared" si="16"/>
        <v>0</v>
      </c>
      <c r="F73" s="203"/>
      <c r="G73" s="204"/>
      <c r="H73" s="203"/>
      <c r="I73" s="205">
        <v>0</v>
      </c>
      <c r="J73" s="205"/>
      <c r="K73" s="205"/>
      <c r="L73" s="205"/>
      <c r="M73" s="205"/>
      <c r="N73" s="206">
        <f t="shared" si="17"/>
        <v>0</v>
      </c>
    </row>
    <row r="74" spans="1:15" s="6" customFormat="1" ht="15.75" thickBot="1" x14ac:dyDescent="0.3">
      <c r="O74" s="17"/>
    </row>
    <row r="75" spans="1:15" s="37" customFormat="1" ht="15.75" x14ac:dyDescent="0.25">
      <c r="A75" s="38"/>
      <c r="B75" s="39" t="s">
        <v>181</v>
      </c>
      <c r="C75" s="39"/>
      <c r="D75" s="39"/>
      <c r="E75" s="39"/>
      <c r="F75" s="39"/>
      <c r="G75" s="39"/>
      <c r="H75" s="39"/>
      <c r="I75" s="237">
        <f>(I76*$G76)+(I77*$G77)+(I78*$G78)+(I79*$G79)+(I80*$G80)+(I81*$G81)+(I82*$G82)+(I83*$G83)+(I84*$G84)+(I85*$G85)+(I86*$G86)+(I87*$G87)+(I88*$G88)+(I89*$G89)+(I90*$G90)</f>
        <v>0</v>
      </c>
      <c r="J75" s="237">
        <f t="shared" ref="J75:M75" si="18">(J76*$G76)+(J77*$G77)+(J78*$G78)+(J79*$G79)+(J80*$G80)+(J81*$G81)+(J82*$G82)+(J83*$G83)+(J84*$G84)+(J85*$G85)+(J86*$G86)+(J87*$G87)+(J88*$G88)+(J89*$G89)+(J90*$G90)</f>
        <v>0</v>
      </c>
      <c r="K75" s="237">
        <f t="shared" si="18"/>
        <v>0</v>
      </c>
      <c r="L75" s="237">
        <f t="shared" si="18"/>
        <v>0</v>
      </c>
      <c r="M75" s="237">
        <f t="shared" si="18"/>
        <v>0</v>
      </c>
      <c r="N75" s="216"/>
    </row>
    <row r="76" spans="1:15" x14ac:dyDescent="0.25">
      <c r="A76" s="28" t="s">
        <v>182</v>
      </c>
      <c r="B76" s="48" t="s">
        <v>183</v>
      </c>
      <c r="C76" s="1" t="s">
        <v>135</v>
      </c>
      <c r="D76" s="1" t="s">
        <v>111</v>
      </c>
      <c r="E76" s="1">
        <f>SUM(I76:M76)</f>
        <v>0</v>
      </c>
      <c r="F76" s="289"/>
      <c r="G76" s="200"/>
      <c r="H76" s="6"/>
      <c r="I76" s="201"/>
      <c r="J76" s="201"/>
      <c r="K76" s="201"/>
      <c r="L76" s="201"/>
      <c r="M76" s="201"/>
      <c r="N76" s="202">
        <f t="shared" ref="N76:N90" si="19">E76*G76</f>
        <v>0</v>
      </c>
    </row>
    <row r="77" spans="1:15" x14ac:dyDescent="0.25">
      <c r="A77" s="28" t="s">
        <v>184</v>
      </c>
      <c r="B77" s="48" t="s">
        <v>185</v>
      </c>
      <c r="C77" s="1" t="s">
        <v>186</v>
      </c>
      <c r="D77" s="1" t="s">
        <v>111</v>
      </c>
      <c r="E77" s="1">
        <f t="shared" ref="E77:E90" si="20">SUM(I77:M77)</f>
        <v>0</v>
      </c>
      <c r="F77" s="289"/>
      <c r="G77" s="200"/>
      <c r="H77" s="6"/>
      <c r="I77" s="201"/>
      <c r="J77" s="201"/>
      <c r="K77" s="201"/>
      <c r="L77" s="201"/>
      <c r="M77" s="201"/>
      <c r="N77" s="202">
        <f t="shared" si="19"/>
        <v>0</v>
      </c>
    </row>
    <row r="78" spans="1:15" x14ac:dyDescent="0.25">
      <c r="A78" s="28" t="s">
        <v>187</v>
      </c>
      <c r="B78" s="48" t="s">
        <v>188</v>
      </c>
      <c r="C78" s="1" t="s">
        <v>0</v>
      </c>
      <c r="D78" s="1" t="s">
        <v>111</v>
      </c>
      <c r="E78" s="1">
        <f t="shared" si="20"/>
        <v>0</v>
      </c>
      <c r="F78" s="289"/>
      <c r="G78" s="200"/>
      <c r="H78" s="6"/>
      <c r="I78" s="201"/>
      <c r="J78" s="201"/>
      <c r="K78" s="201"/>
      <c r="L78" s="201"/>
      <c r="M78" s="201"/>
      <c r="N78" s="202">
        <f t="shared" si="19"/>
        <v>0</v>
      </c>
    </row>
    <row r="79" spans="1:15" x14ac:dyDescent="0.25">
      <c r="A79" s="29" t="s">
        <v>851</v>
      </c>
      <c r="B79" s="49" t="s">
        <v>852</v>
      </c>
      <c r="C79" s="1" t="s">
        <v>135</v>
      </c>
      <c r="D79" s="1" t="s">
        <v>111</v>
      </c>
      <c r="E79" s="1">
        <f t="shared" si="20"/>
        <v>2</v>
      </c>
      <c r="F79" s="289"/>
      <c r="G79" s="200"/>
      <c r="H79" s="6"/>
      <c r="I79" s="201">
        <v>2</v>
      </c>
      <c r="J79" s="201"/>
      <c r="K79" s="201"/>
      <c r="L79" s="201"/>
      <c r="M79" s="201"/>
      <c r="N79" s="202">
        <f t="shared" si="19"/>
        <v>0</v>
      </c>
    </row>
    <row r="80" spans="1:15" x14ac:dyDescent="0.25">
      <c r="A80" s="29" t="s">
        <v>189</v>
      </c>
      <c r="B80" s="49" t="s">
        <v>190</v>
      </c>
      <c r="C80" s="1" t="s">
        <v>0</v>
      </c>
      <c r="D80" s="1" t="s">
        <v>111</v>
      </c>
      <c r="E80" s="1">
        <f t="shared" si="20"/>
        <v>2</v>
      </c>
      <c r="F80" s="289"/>
      <c r="G80" s="200"/>
      <c r="H80" s="6"/>
      <c r="I80" s="201">
        <v>2</v>
      </c>
      <c r="J80" s="201"/>
      <c r="K80" s="201"/>
      <c r="L80" s="201"/>
      <c r="M80" s="201"/>
      <c r="N80" s="202">
        <f t="shared" si="19"/>
        <v>0</v>
      </c>
    </row>
    <row r="81" spans="1:14" x14ac:dyDescent="0.25">
      <c r="A81" s="29" t="s">
        <v>191</v>
      </c>
      <c r="B81" s="49" t="s">
        <v>192</v>
      </c>
      <c r="C81" s="1" t="s">
        <v>121</v>
      </c>
      <c r="D81" s="1" t="s">
        <v>111</v>
      </c>
      <c r="E81" s="1">
        <f t="shared" si="20"/>
        <v>0</v>
      </c>
      <c r="F81" s="289"/>
      <c r="G81" s="200"/>
      <c r="H81" s="6"/>
      <c r="I81" s="201"/>
      <c r="J81" s="201"/>
      <c r="K81" s="201"/>
      <c r="L81" s="201"/>
      <c r="M81" s="201"/>
      <c r="N81" s="202">
        <f t="shared" si="19"/>
        <v>0</v>
      </c>
    </row>
    <row r="82" spans="1:14" x14ac:dyDescent="0.25">
      <c r="A82" s="29" t="s">
        <v>193</v>
      </c>
      <c r="B82" s="49" t="s">
        <v>194</v>
      </c>
      <c r="C82" s="1" t="s">
        <v>121</v>
      </c>
      <c r="D82" s="1" t="s">
        <v>111</v>
      </c>
      <c r="E82" s="1">
        <f t="shared" si="20"/>
        <v>0</v>
      </c>
      <c r="F82" s="289"/>
      <c r="G82" s="200"/>
      <c r="H82" s="6"/>
      <c r="I82" s="201"/>
      <c r="J82" s="201"/>
      <c r="K82" s="201"/>
      <c r="L82" s="201"/>
      <c r="M82" s="201"/>
      <c r="N82" s="202">
        <f t="shared" si="19"/>
        <v>0</v>
      </c>
    </row>
    <row r="83" spans="1:14" x14ac:dyDescent="0.25">
      <c r="A83" s="29" t="s">
        <v>195</v>
      </c>
      <c r="B83" s="49" t="s">
        <v>196</v>
      </c>
      <c r="C83" s="1" t="s">
        <v>135</v>
      </c>
      <c r="D83" s="1" t="s">
        <v>111</v>
      </c>
      <c r="E83" s="1">
        <f t="shared" si="20"/>
        <v>2</v>
      </c>
      <c r="F83" s="289"/>
      <c r="G83" s="200"/>
      <c r="H83" s="6"/>
      <c r="I83" s="201">
        <v>2</v>
      </c>
      <c r="J83" s="201"/>
      <c r="K83" s="201"/>
      <c r="L83" s="201"/>
      <c r="M83" s="201"/>
      <c r="N83" s="202">
        <f t="shared" si="19"/>
        <v>0</v>
      </c>
    </row>
    <row r="84" spans="1:14" x14ac:dyDescent="0.25">
      <c r="A84" s="29" t="s">
        <v>197</v>
      </c>
      <c r="B84" s="49" t="s">
        <v>198</v>
      </c>
      <c r="C84" s="1" t="s">
        <v>135</v>
      </c>
      <c r="D84" s="1" t="s">
        <v>111</v>
      </c>
      <c r="E84" s="1">
        <f t="shared" si="20"/>
        <v>0</v>
      </c>
      <c r="F84" s="289"/>
      <c r="G84" s="200"/>
      <c r="H84" s="6"/>
      <c r="I84" s="201"/>
      <c r="J84" s="201"/>
      <c r="K84" s="201"/>
      <c r="L84" s="201"/>
      <c r="M84" s="201"/>
      <c r="N84" s="202">
        <f t="shared" si="19"/>
        <v>0</v>
      </c>
    </row>
    <row r="85" spans="1:14" x14ac:dyDescent="0.25">
      <c r="A85" s="55" t="s">
        <v>199</v>
      </c>
      <c r="B85" s="57" t="s">
        <v>200</v>
      </c>
      <c r="C85" s="56" t="s">
        <v>117</v>
      </c>
      <c r="D85" s="56" t="s">
        <v>111</v>
      </c>
      <c r="E85" s="1">
        <f t="shared" si="20"/>
        <v>0</v>
      </c>
      <c r="F85" s="289"/>
      <c r="G85" s="200"/>
      <c r="H85" s="6"/>
      <c r="I85" s="201"/>
      <c r="J85" s="201"/>
      <c r="K85" s="201"/>
      <c r="L85" s="201"/>
      <c r="M85" s="201"/>
      <c r="N85" s="202">
        <f t="shared" si="19"/>
        <v>0</v>
      </c>
    </row>
    <row r="86" spans="1:14" x14ac:dyDescent="0.25">
      <c r="A86" s="55" t="s">
        <v>201</v>
      </c>
      <c r="B86" s="57" t="s">
        <v>202</v>
      </c>
      <c r="C86" s="56" t="s">
        <v>117</v>
      </c>
      <c r="D86" s="56" t="s">
        <v>111</v>
      </c>
      <c r="E86" s="1">
        <f t="shared" si="20"/>
        <v>40</v>
      </c>
      <c r="F86" s="289"/>
      <c r="G86" s="200"/>
      <c r="H86" s="6"/>
      <c r="I86" s="201">
        <v>40</v>
      </c>
      <c r="J86" s="201"/>
      <c r="K86" s="201"/>
      <c r="L86" s="201"/>
      <c r="M86" s="201"/>
      <c r="N86" s="202">
        <f t="shared" si="19"/>
        <v>0</v>
      </c>
    </row>
    <row r="87" spans="1:14" x14ac:dyDescent="0.25">
      <c r="A87" s="55" t="s">
        <v>203</v>
      </c>
      <c r="B87" s="57" t="s">
        <v>204</v>
      </c>
      <c r="C87" s="56" t="s">
        <v>117</v>
      </c>
      <c r="D87" s="56" t="s">
        <v>111</v>
      </c>
      <c r="E87" s="1">
        <f t="shared" si="20"/>
        <v>0</v>
      </c>
      <c r="F87" s="289"/>
      <c r="G87" s="200"/>
      <c r="H87" s="6"/>
      <c r="I87" s="201"/>
      <c r="J87" s="201"/>
      <c r="K87" s="201"/>
      <c r="L87" s="201"/>
      <c r="M87" s="201"/>
      <c r="N87" s="202">
        <f t="shared" si="19"/>
        <v>0</v>
      </c>
    </row>
    <row r="88" spans="1:14" x14ac:dyDescent="0.25">
      <c r="A88" s="59" t="s">
        <v>205</v>
      </c>
      <c r="B88" s="60" t="s">
        <v>206</v>
      </c>
      <c r="C88" s="56" t="s">
        <v>207</v>
      </c>
      <c r="D88" s="56" t="s">
        <v>111</v>
      </c>
      <c r="E88" s="56">
        <f t="shared" si="20"/>
        <v>25</v>
      </c>
      <c r="F88" s="289"/>
      <c r="G88" s="200"/>
      <c r="H88" s="6"/>
      <c r="I88" s="201">
        <v>25</v>
      </c>
      <c r="J88" s="201"/>
      <c r="K88" s="201"/>
      <c r="L88" s="201"/>
      <c r="M88" s="201"/>
      <c r="N88" s="202">
        <f t="shared" si="19"/>
        <v>0</v>
      </c>
    </row>
    <row r="89" spans="1:14" x14ac:dyDescent="0.25">
      <c r="A89" s="59" t="s">
        <v>208</v>
      </c>
      <c r="B89" s="60" t="s">
        <v>209</v>
      </c>
      <c r="C89" s="56" t="s">
        <v>210</v>
      </c>
      <c r="D89" s="56" t="s">
        <v>111</v>
      </c>
      <c r="E89" s="56">
        <f t="shared" si="20"/>
        <v>25</v>
      </c>
      <c r="F89" s="289"/>
      <c r="G89" s="200"/>
      <c r="H89" s="6"/>
      <c r="I89" s="201">
        <v>25</v>
      </c>
      <c r="J89" s="201"/>
      <c r="K89" s="201"/>
      <c r="L89" s="201"/>
      <c r="M89" s="201"/>
      <c r="N89" s="202">
        <f t="shared" si="19"/>
        <v>0</v>
      </c>
    </row>
    <row r="90" spans="1:14" ht="15.75" thickBot="1" x14ac:dyDescent="0.3">
      <c r="A90" s="30" t="s">
        <v>211</v>
      </c>
      <c r="B90" s="50" t="s">
        <v>212</v>
      </c>
      <c r="C90" s="31" t="s">
        <v>213</v>
      </c>
      <c r="D90" s="31" t="s">
        <v>111</v>
      </c>
      <c r="E90" s="31">
        <f t="shared" si="20"/>
        <v>6</v>
      </c>
      <c r="F90" s="289"/>
      <c r="G90" s="204"/>
      <c r="H90" s="203"/>
      <c r="I90" s="205">
        <v>6</v>
      </c>
      <c r="J90" s="205"/>
      <c r="K90" s="205"/>
      <c r="L90" s="205"/>
      <c r="M90" s="205"/>
      <c r="N90" s="206">
        <f t="shared" si="19"/>
        <v>0</v>
      </c>
    </row>
    <row r="91" spans="1:14" x14ac:dyDescent="0.25">
      <c r="E91" s="16"/>
    </row>
    <row r="92" spans="1:14" x14ac:dyDescent="0.25">
      <c r="E92" s="16"/>
      <c r="N92" s="263">
        <f>SUM(N4:N90)</f>
        <v>0</v>
      </c>
    </row>
  </sheetData>
  <pageMargins left="0.7" right="0.7" top="0.75" bottom="0.75" header="0.3" footer="0.3"/>
  <pageSetup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N191"/>
  <sheetViews>
    <sheetView zoomScale="80" zoomScaleNormal="80" workbookViewId="0">
      <selection activeCell="H8" sqref="H8:J8"/>
    </sheetView>
  </sheetViews>
  <sheetFormatPr defaultColWidth="41.85546875" defaultRowHeight="15" x14ac:dyDescent="0.25"/>
  <cols>
    <col min="1" max="1" width="9.42578125" style="111" bestFit="1" customWidth="1"/>
    <col min="2" max="2" width="36.42578125" style="123" customWidth="1"/>
    <col min="3" max="3" width="66.85546875" style="71" bestFit="1" customWidth="1"/>
    <col min="4" max="4" width="9" style="122" customWidth="1"/>
    <col min="5" max="5" width="9.7109375" style="124" bestFit="1" customWidth="1"/>
    <col min="6" max="6" width="13.42578125" style="158" bestFit="1" customWidth="1"/>
    <col min="7" max="7" width="4.85546875" style="124" customWidth="1"/>
    <col min="8" max="8" width="13.7109375" style="189" customWidth="1"/>
    <col min="9" max="10" width="16.7109375" style="189" customWidth="1"/>
    <col min="11" max="16384" width="41.85546875" style="71"/>
  </cols>
  <sheetData>
    <row r="1" spans="1:14" ht="35.1" customHeight="1" x14ac:dyDescent="0.25">
      <c r="A1" s="307" t="s">
        <v>770</v>
      </c>
      <c r="B1" s="307"/>
      <c r="C1" s="308" t="s">
        <v>871</v>
      </c>
      <c r="D1" s="308"/>
      <c r="E1" s="71"/>
      <c r="F1" s="163"/>
      <c r="H1" s="164"/>
      <c r="I1" s="182"/>
      <c r="J1" s="182"/>
    </row>
    <row r="2" spans="1:14" ht="18.75" customHeight="1" x14ac:dyDescent="0.4">
      <c r="A2" s="165"/>
      <c r="B2" s="71"/>
      <c r="C2" s="283" t="s">
        <v>873</v>
      </c>
      <c r="D2" s="309" t="s">
        <v>772</v>
      </c>
      <c r="E2" s="309"/>
      <c r="F2" s="309"/>
      <c r="G2" s="166"/>
      <c r="H2" s="167"/>
      <c r="I2" s="182"/>
      <c r="J2" s="182"/>
    </row>
    <row r="3" spans="1:14" x14ac:dyDescent="0.25">
      <c r="A3" s="71"/>
      <c r="B3" s="71"/>
      <c r="D3" s="310" t="s">
        <v>773</v>
      </c>
      <c r="E3" s="310"/>
      <c r="F3" s="310"/>
      <c r="H3" s="175"/>
      <c r="I3" s="182"/>
      <c r="J3" s="182"/>
    </row>
    <row r="4" spans="1:14" x14ac:dyDescent="0.25">
      <c r="A4" s="71"/>
      <c r="B4" s="71"/>
      <c r="D4" s="168"/>
      <c r="E4" s="71"/>
      <c r="F4" s="163"/>
      <c r="H4" s="164"/>
      <c r="I4" s="182"/>
      <c r="J4" s="182"/>
    </row>
    <row r="5" spans="1:14" ht="15.75" customHeight="1" thickBot="1" x14ac:dyDescent="0.3">
      <c r="A5" s="71"/>
      <c r="B5" s="71"/>
      <c r="D5" s="310" t="s">
        <v>774</v>
      </c>
      <c r="E5" s="310"/>
      <c r="F5" s="310"/>
      <c r="G5" s="310"/>
      <c r="H5" s="164"/>
      <c r="I5" s="306">
        <f>SUM(J8:J2132)</f>
        <v>307777.45000000013</v>
      </c>
      <c r="J5" s="306"/>
    </row>
    <row r="6" spans="1:14" ht="15.75" thickTop="1" x14ac:dyDescent="0.25">
      <c r="A6" s="71"/>
      <c r="B6" s="71"/>
      <c r="D6" s="168"/>
      <c r="E6" s="71"/>
      <c r="F6" s="163"/>
      <c r="H6" s="164"/>
      <c r="I6" s="182"/>
      <c r="J6" s="182"/>
    </row>
    <row r="7" spans="1:14" s="162" customFormat="1" ht="20.100000000000001" customHeight="1" thickBot="1" x14ac:dyDescent="0.3">
      <c r="A7" s="159" t="s">
        <v>10</v>
      </c>
      <c r="B7" s="311" t="s">
        <v>493</v>
      </c>
      <c r="C7" s="311"/>
      <c r="D7" s="311"/>
      <c r="E7" s="311"/>
      <c r="F7" s="312"/>
      <c r="G7" s="160" t="s">
        <v>10</v>
      </c>
      <c r="H7" s="161"/>
      <c r="I7" s="178"/>
      <c r="J7" s="178"/>
    </row>
    <row r="8" spans="1:14" s="171" customFormat="1" ht="45" customHeight="1" thickTop="1" x14ac:dyDescent="0.25">
      <c r="A8" s="169"/>
      <c r="B8" s="169" t="s">
        <v>5</v>
      </c>
      <c r="C8" s="169" t="s">
        <v>6</v>
      </c>
      <c r="D8" s="169" t="s">
        <v>247</v>
      </c>
      <c r="E8" s="169" t="s">
        <v>7</v>
      </c>
      <c r="F8" s="170" t="s">
        <v>8</v>
      </c>
      <c r="G8" s="169" t="s">
        <v>9</v>
      </c>
      <c r="H8" s="288" t="s">
        <v>877</v>
      </c>
      <c r="I8" s="288" t="s">
        <v>776</v>
      </c>
      <c r="J8" s="288" t="s">
        <v>785</v>
      </c>
    </row>
    <row r="9" spans="1:14" x14ac:dyDescent="0.25">
      <c r="A9" s="71"/>
      <c r="B9" s="71"/>
      <c r="D9" s="71"/>
      <c r="E9" s="71"/>
      <c r="F9" s="71"/>
      <c r="G9" s="71"/>
    </row>
    <row r="10" spans="1:14" ht="15.75" thickBot="1" x14ac:dyDescent="0.3">
      <c r="A10" s="224"/>
      <c r="B10" s="313" t="s">
        <v>828</v>
      </c>
      <c r="C10" s="313"/>
      <c r="D10" s="313"/>
      <c r="E10" s="313"/>
      <c r="F10" s="313"/>
      <c r="G10" s="224"/>
      <c r="H10" s="225"/>
      <c r="I10" s="225"/>
      <c r="J10" s="225"/>
      <c r="K10" s="224"/>
      <c r="L10" s="224"/>
      <c r="M10" s="224"/>
      <c r="N10" s="224"/>
    </row>
    <row r="11" spans="1:14" s="87" customFormat="1" ht="15.75" thickTop="1" x14ac:dyDescent="0.25">
      <c r="A11" s="91">
        <v>5</v>
      </c>
      <c r="B11" s="134" t="s">
        <v>318</v>
      </c>
      <c r="C11" s="92" t="s">
        <v>319</v>
      </c>
      <c r="D11" s="93" t="s">
        <v>13</v>
      </c>
      <c r="E11" s="93" t="s">
        <v>17</v>
      </c>
      <c r="F11" s="150">
        <v>0</v>
      </c>
      <c r="G11" s="93">
        <v>1</v>
      </c>
      <c r="H11" s="167">
        <f t="shared" ref="H11:H12" si="0">$H$2</f>
        <v>0</v>
      </c>
      <c r="I11" s="163">
        <f t="shared" ref="I11:I60" si="1">ROUND(F11-(F11*H11),2)</f>
        <v>0</v>
      </c>
      <c r="J11" s="163">
        <f t="shared" ref="J11:J60" si="2">ROUND((I11*G11),2)</f>
        <v>0</v>
      </c>
    </row>
    <row r="12" spans="1:14" s="87" customFormat="1" x14ac:dyDescent="0.25">
      <c r="A12" s="91">
        <v>5.0999999999999996</v>
      </c>
      <c r="B12" s="116" t="s">
        <v>320</v>
      </c>
      <c r="C12" s="92" t="s">
        <v>321</v>
      </c>
      <c r="D12" s="93" t="s">
        <v>13</v>
      </c>
      <c r="E12" s="93">
        <v>21</v>
      </c>
      <c r="F12" s="150">
        <v>0</v>
      </c>
      <c r="G12" s="93">
        <v>1</v>
      </c>
      <c r="H12" s="167">
        <f t="shared" si="0"/>
        <v>0</v>
      </c>
      <c r="I12" s="163">
        <f t="shared" si="1"/>
        <v>0</v>
      </c>
      <c r="J12" s="163">
        <f t="shared" si="2"/>
        <v>0</v>
      </c>
    </row>
    <row r="13" spans="1:14" s="87" customFormat="1" x14ac:dyDescent="0.25">
      <c r="A13" s="91" t="s">
        <v>393</v>
      </c>
      <c r="B13" s="116" t="s">
        <v>228</v>
      </c>
      <c r="C13" s="92" t="s">
        <v>229</v>
      </c>
      <c r="D13" s="93">
        <v>36</v>
      </c>
      <c r="E13" s="93" t="s">
        <v>17</v>
      </c>
      <c r="F13" s="150">
        <v>0</v>
      </c>
      <c r="G13" s="93">
        <v>1</v>
      </c>
      <c r="H13" s="175">
        <f>$H$3</f>
        <v>0</v>
      </c>
      <c r="I13" s="163">
        <f t="shared" si="1"/>
        <v>0</v>
      </c>
      <c r="J13" s="163">
        <f t="shared" si="2"/>
        <v>0</v>
      </c>
    </row>
    <row r="14" spans="1:14" s="87" customFormat="1" x14ac:dyDescent="0.25">
      <c r="A14" s="91" t="s">
        <v>394</v>
      </c>
      <c r="B14" s="116" t="s">
        <v>324</v>
      </c>
      <c r="C14" s="92" t="s">
        <v>325</v>
      </c>
      <c r="D14" s="93" t="s">
        <v>13</v>
      </c>
      <c r="E14" s="93">
        <v>14</v>
      </c>
      <c r="F14" s="150">
        <v>0</v>
      </c>
      <c r="G14" s="93">
        <v>1</v>
      </c>
      <c r="H14" s="167">
        <f t="shared" ref="H14:H16" si="3">$H$2</f>
        <v>0</v>
      </c>
      <c r="I14" s="163">
        <f t="shared" si="1"/>
        <v>0</v>
      </c>
      <c r="J14" s="163">
        <f t="shared" si="2"/>
        <v>0</v>
      </c>
    </row>
    <row r="15" spans="1:14" s="87" customFormat="1" x14ac:dyDescent="0.25">
      <c r="A15" s="91" t="s">
        <v>395</v>
      </c>
      <c r="B15" s="116" t="s">
        <v>50</v>
      </c>
      <c r="C15" s="92" t="s">
        <v>51</v>
      </c>
      <c r="D15" s="93" t="s">
        <v>13</v>
      </c>
      <c r="E15" s="93">
        <v>14</v>
      </c>
      <c r="F15" s="150">
        <v>0</v>
      </c>
      <c r="G15" s="93">
        <v>1</v>
      </c>
      <c r="H15" s="167">
        <f t="shared" si="3"/>
        <v>0</v>
      </c>
      <c r="I15" s="163">
        <f t="shared" si="1"/>
        <v>0</v>
      </c>
      <c r="J15" s="163">
        <f t="shared" si="2"/>
        <v>0</v>
      </c>
    </row>
    <row r="16" spans="1:14" s="87" customFormat="1" x14ac:dyDescent="0.25">
      <c r="A16" s="91" t="s">
        <v>396</v>
      </c>
      <c r="B16" s="116" t="s">
        <v>328</v>
      </c>
      <c r="C16" s="92" t="s">
        <v>329</v>
      </c>
      <c r="D16" s="93" t="s">
        <v>13</v>
      </c>
      <c r="E16" s="93">
        <v>21</v>
      </c>
      <c r="F16" s="150">
        <v>255.5</v>
      </c>
      <c r="G16" s="93">
        <v>10</v>
      </c>
      <c r="H16" s="167">
        <f t="shared" si="3"/>
        <v>0</v>
      </c>
      <c r="I16" s="163">
        <f t="shared" si="1"/>
        <v>255.5</v>
      </c>
      <c r="J16" s="163">
        <f t="shared" si="2"/>
        <v>2555</v>
      </c>
    </row>
    <row r="17" spans="1:10" s="87" customFormat="1" x14ac:dyDescent="0.25">
      <c r="A17" s="91" t="s">
        <v>397</v>
      </c>
      <c r="B17" s="116" t="s">
        <v>43</v>
      </c>
      <c r="C17" s="92" t="s">
        <v>44</v>
      </c>
      <c r="D17" s="93">
        <v>36</v>
      </c>
      <c r="E17" s="93" t="s">
        <v>17</v>
      </c>
      <c r="F17" s="150">
        <v>159</v>
      </c>
      <c r="G17" s="93">
        <v>10</v>
      </c>
      <c r="H17" s="175">
        <f>$H$3</f>
        <v>0</v>
      </c>
      <c r="I17" s="163">
        <f t="shared" si="1"/>
        <v>159</v>
      </c>
      <c r="J17" s="163">
        <f t="shared" si="2"/>
        <v>1590</v>
      </c>
    </row>
    <row r="18" spans="1:10" s="87" customFormat="1" x14ac:dyDescent="0.25">
      <c r="A18" s="91" t="s">
        <v>398</v>
      </c>
      <c r="B18" s="116" t="s">
        <v>332</v>
      </c>
      <c r="C18" s="92" t="s">
        <v>333</v>
      </c>
      <c r="D18" s="93" t="s">
        <v>13</v>
      </c>
      <c r="E18" s="93">
        <v>21</v>
      </c>
      <c r="F18" s="150">
        <v>0</v>
      </c>
      <c r="G18" s="93">
        <v>10</v>
      </c>
      <c r="H18" s="167">
        <f t="shared" ref="H18:H26" si="4">$H$2</f>
        <v>0</v>
      </c>
      <c r="I18" s="163">
        <f t="shared" si="1"/>
        <v>0</v>
      </c>
      <c r="J18" s="163">
        <f t="shared" si="2"/>
        <v>0</v>
      </c>
    </row>
    <row r="19" spans="1:10" s="87" customFormat="1" x14ac:dyDescent="0.25">
      <c r="A19" s="91" t="s">
        <v>399</v>
      </c>
      <c r="B19" s="116" t="s">
        <v>335</v>
      </c>
      <c r="C19" s="92" t="s">
        <v>336</v>
      </c>
      <c r="D19" s="93" t="s">
        <v>13</v>
      </c>
      <c r="E19" s="93">
        <v>21</v>
      </c>
      <c r="F19" s="150">
        <v>0</v>
      </c>
      <c r="G19" s="93">
        <v>1</v>
      </c>
      <c r="H19" s="167">
        <f t="shared" si="4"/>
        <v>0</v>
      </c>
      <c r="I19" s="163">
        <f t="shared" si="1"/>
        <v>0</v>
      </c>
      <c r="J19" s="163">
        <f t="shared" si="2"/>
        <v>0</v>
      </c>
    </row>
    <row r="20" spans="1:10" s="87" customFormat="1" x14ac:dyDescent="0.25">
      <c r="A20" s="91" t="s">
        <v>400</v>
      </c>
      <c r="B20" s="116" t="s">
        <v>48</v>
      </c>
      <c r="C20" s="92" t="s">
        <v>49</v>
      </c>
      <c r="D20" s="93" t="s">
        <v>13</v>
      </c>
      <c r="E20" s="93">
        <v>21</v>
      </c>
      <c r="F20" s="150">
        <v>0</v>
      </c>
      <c r="G20" s="93">
        <v>10</v>
      </c>
      <c r="H20" s="167">
        <f t="shared" si="4"/>
        <v>0</v>
      </c>
      <c r="I20" s="163">
        <f t="shared" si="1"/>
        <v>0</v>
      </c>
      <c r="J20" s="163">
        <f t="shared" si="2"/>
        <v>0</v>
      </c>
    </row>
    <row r="21" spans="1:10" s="87" customFormat="1" x14ac:dyDescent="0.25">
      <c r="A21" s="91" t="s">
        <v>401</v>
      </c>
      <c r="B21" s="116" t="s">
        <v>46</v>
      </c>
      <c r="C21" s="92" t="s">
        <v>47</v>
      </c>
      <c r="D21" s="93" t="s">
        <v>13</v>
      </c>
      <c r="E21" s="93">
        <v>14</v>
      </c>
      <c r="F21" s="150">
        <v>0</v>
      </c>
      <c r="G21" s="93">
        <v>10</v>
      </c>
      <c r="H21" s="167">
        <f t="shared" si="4"/>
        <v>0</v>
      </c>
      <c r="I21" s="163">
        <f t="shared" si="1"/>
        <v>0</v>
      </c>
      <c r="J21" s="163">
        <f t="shared" si="2"/>
        <v>0</v>
      </c>
    </row>
    <row r="22" spans="1:10" s="87" customFormat="1" x14ac:dyDescent="0.25">
      <c r="A22" s="91" t="s">
        <v>402</v>
      </c>
      <c r="B22" s="116" t="s">
        <v>45</v>
      </c>
      <c r="C22" s="92" t="s">
        <v>230</v>
      </c>
      <c r="D22" s="93" t="s">
        <v>13</v>
      </c>
      <c r="E22" s="93">
        <v>14</v>
      </c>
      <c r="F22" s="150">
        <v>0</v>
      </c>
      <c r="G22" s="93">
        <v>10</v>
      </c>
      <c r="H22" s="167">
        <f t="shared" si="4"/>
        <v>0</v>
      </c>
      <c r="I22" s="163">
        <f t="shared" si="1"/>
        <v>0</v>
      </c>
      <c r="J22" s="163">
        <f t="shared" si="2"/>
        <v>0</v>
      </c>
    </row>
    <row r="23" spans="1:10" s="87" customFormat="1" x14ac:dyDescent="0.25">
      <c r="A23" s="91" t="s">
        <v>403</v>
      </c>
      <c r="B23" s="116" t="s">
        <v>231</v>
      </c>
      <c r="C23" s="92" t="s">
        <v>232</v>
      </c>
      <c r="D23" s="93" t="s">
        <v>13</v>
      </c>
      <c r="E23" s="93">
        <v>14</v>
      </c>
      <c r="F23" s="150">
        <v>0</v>
      </c>
      <c r="G23" s="93">
        <v>10</v>
      </c>
      <c r="H23" s="167">
        <f t="shared" si="4"/>
        <v>0</v>
      </c>
      <c r="I23" s="163">
        <f t="shared" si="1"/>
        <v>0</v>
      </c>
      <c r="J23" s="163">
        <f t="shared" si="2"/>
        <v>0</v>
      </c>
    </row>
    <row r="24" spans="1:10" s="87" customFormat="1" x14ac:dyDescent="0.25">
      <c r="A24" s="91" t="s">
        <v>404</v>
      </c>
      <c r="B24" s="116" t="s">
        <v>233</v>
      </c>
      <c r="C24" s="92" t="s">
        <v>234</v>
      </c>
      <c r="D24" s="93" t="s">
        <v>13</v>
      </c>
      <c r="E24" s="93">
        <v>21</v>
      </c>
      <c r="F24" s="150">
        <v>0</v>
      </c>
      <c r="G24" s="93">
        <v>10</v>
      </c>
      <c r="H24" s="167">
        <f t="shared" si="4"/>
        <v>0</v>
      </c>
      <c r="I24" s="163">
        <f t="shared" si="1"/>
        <v>0</v>
      </c>
      <c r="J24" s="163">
        <f t="shared" si="2"/>
        <v>0</v>
      </c>
    </row>
    <row r="25" spans="1:10" s="87" customFormat="1" x14ac:dyDescent="0.25">
      <c r="A25" s="91" t="s">
        <v>405</v>
      </c>
      <c r="B25" s="116" t="s">
        <v>235</v>
      </c>
      <c r="C25" s="92" t="s">
        <v>236</v>
      </c>
      <c r="D25" s="93" t="s">
        <v>13</v>
      </c>
      <c r="E25" s="93">
        <v>21</v>
      </c>
      <c r="F25" s="150">
        <v>0</v>
      </c>
      <c r="G25" s="93">
        <v>1</v>
      </c>
      <c r="H25" s="167">
        <f t="shared" si="4"/>
        <v>0</v>
      </c>
      <c r="I25" s="163">
        <f t="shared" si="1"/>
        <v>0</v>
      </c>
      <c r="J25" s="163">
        <f t="shared" si="2"/>
        <v>0</v>
      </c>
    </row>
    <row r="26" spans="1:10" s="87" customFormat="1" x14ac:dyDescent="0.25">
      <c r="A26" s="91">
        <v>5.2</v>
      </c>
      <c r="B26" s="116" t="s">
        <v>219</v>
      </c>
      <c r="C26" s="92" t="s">
        <v>220</v>
      </c>
      <c r="D26" s="93" t="s">
        <v>13</v>
      </c>
      <c r="E26" s="93">
        <v>14</v>
      </c>
      <c r="F26" s="150">
        <v>0</v>
      </c>
      <c r="G26" s="93">
        <v>1</v>
      </c>
      <c r="H26" s="167">
        <f t="shared" si="4"/>
        <v>0</v>
      </c>
      <c r="I26" s="163">
        <f t="shared" si="1"/>
        <v>0</v>
      </c>
      <c r="J26" s="163">
        <f t="shared" si="2"/>
        <v>0</v>
      </c>
    </row>
    <row r="27" spans="1:10" s="87" customFormat="1" ht="24" customHeight="1" x14ac:dyDescent="0.25">
      <c r="A27" s="91" t="s">
        <v>406</v>
      </c>
      <c r="B27" s="116" t="s">
        <v>221</v>
      </c>
      <c r="C27" s="92" t="s">
        <v>222</v>
      </c>
      <c r="D27" s="93">
        <v>36</v>
      </c>
      <c r="E27" s="93" t="s">
        <v>17</v>
      </c>
      <c r="F27" s="150">
        <v>0</v>
      </c>
      <c r="G27" s="93">
        <v>1</v>
      </c>
      <c r="H27" s="175">
        <f>$H$3</f>
        <v>0</v>
      </c>
      <c r="I27" s="163">
        <f t="shared" si="1"/>
        <v>0</v>
      </c>
      <c r="J27" s="163">
        <f t="shared" si="2"/>
        <v>0</v>
      </c>
    </row>
    <row r="28" spans="1:10" s="87" customFormat="1" x14ac:dyDescent="0.25">
      <c r="A28" s="91" t="s">
        <v>407</v>
      </c>
      <c r="B28" s="116" t="s">
        <v>345</v>
      </c>
      <c r="C28" s="92" t="s">
        <v>346</v>
      </c>
      <c r="D28" s="93" t="s">
        <v>13</v>
      </c>
      <c r="E28" s="93">
        <v>21</v>
      </c>
      <c r="F28" s="150">
        <v>200</v>
      </c>
      <c r="G28" s="93">
        <v>1</v>
      </c>
      <c r="H28" s="167">
        <f>$H$2</f>
        <v>0</v>
      </c>
      <c r="I28" s="163">
        <f t="shared" si="1"/>
        <v>200</v>
      </c>
      <c r="J28" s="163">
        <f t="shared" si="2"/>
        <v>200</v>
      </c>
    </row>
    <row r="29" spans="1:10" s="87" customFormat="1" ht="24" customHeight="1" x14ac:dyDescent="0.25">
      <c r="A29" s="91" t="s">
        <v>408</v>
      </c>
      <c r="B29" s="116" t="s">
        <v>348</v>
      </c>
      <c r="C29" s="92" t="s">
        <v>349</v>
      </c>
      <c r="D29" s="93">
        <v>36</v>
      </c>
      <c r="E29" s="93" t="s">
        <v>17</v>
      </c>
      <c r="F29" s="150">
        <v>114</v>
      </c>
      <c r="G29" s="93">
        <v>1</v>
      </c>
      <c r="H29" s="175">
        <f>$H$3</f>
        <v>0</v>
      </c>
      <c r="I29" s="163">
        <f t="shared" si="1"/>
        <v>114</v>
      </c>
      <c r="J29" s="163">
        <f t="shared" si="2"/>
        <v>114</v>
      </c>
    </row>
    <row r="30" spans="1:10" s="87" customFormat="1" x14ac:dyDescent="0.25">
      <c r="A30" s="91" t="s">
        <v>409</v>
      </c>
      <c r="B30" s="116" t="s">
        <v>37</v>
      </c>
      <c r="C30" s="92" t="s">
        <v>38</v>
      </c>
      <c r="D30" s="93" t="s">
        <v>13</v>
      </c>
      <c r="E30" s="93">
        <v>14</v>
      </c>
      <c r="F30" s="150">
        <v>0</v>
      </c>
      <c r="G30" s="93">
        <v>1</v>
      </c>
      <c r="H30" s="167">
        <f t="shared" ref="H30:H35" si="5">$H$2</f>
        <v>0</v>
      </c>
      <c r="I30" s="163">
        <f t="shared" si="1"/>
        <v>0</v>
      </c>
      <c r="J30" s="163">
        <f t="shared" si="2"/>
        <v>0</v>
      </c>
    </row>
    <row r="31" spans="1:10" s="87" customFormat="1" x14ac:dyDescent="0.25">
      <c r="A31" s="91" t="s">
        <v>410</v>
      </c>
      <c r="B31" s="116" t="s">
        <v>41</v>
      </c>
      <c r="C31" s="92" t="s">
        <v>42</v>
      </c>
      <c r="D31" s="93" t="s">
        <v>13</v>
      </c>
      <c r="E31" s="93">
        <v>21</v>
      </c>
      <c r="F31" s="150">
        <v>0</v>
      </c>
      <c r="G31" s="93">
        <v>1</v>
      </c>
      <c r="H31" s="167">
        <f t="shared" si="5"/>
        <v>0</v>
      </c>
      <c r="I31" s="163">
        <f t="shared" si="1"/>
        <v>0</v>
      </c>
      <c r="J31" s="163">
        <f t="shared" si="2"/>
        <v>0</v>
      </c>
    </row>
    <row r="32" spans="1:10" s="87" customFormat="1" x14ac:dyDescent="0.25">
      <c r="A32" s="91" t="s">
        <v>411</v>
      </c>
      <c r="B32" s="116" t="s">
        <v>35</v>
      </c>
      <c r="C32" s="92" t="s">
        <v>36</v>
      </c>
      <c r="D32" s="93" t="s">
        <v>13</v>
      </c>
      <c r="E32" s="93">
        <v>14</v>
      </c>
      <c r="F32" s="150">
        <v>0</v>
      </c>
      <c r="G32" s="93">
        <v>1</v>
      </c>
      <c r="H32" s="167">
        <f t="shared" si="5"/>
        <v>0</v>
      </c>
      <c r="I32" s="163">
        <f t="shared" si="1"/>
        <v>0</v>
      </c>
      <c r="J32" s="163">
        <f t="shared" si="2"/>
        <v>0</v>
      </c>
    </row>
    <row r="33" spans="1:10" s="87" customFormat="1" x14ac:dyDescent="0.25">
      <c r="A33" s="91" t="s">
        <v>412</v>
      </c>
      <c r="B33" s="116" t="s">
        <v>39</v>
      </c>
      <c r="C33" s="92" t="s">
        <v>40</v>
      </c>
      <c r="D33" s="93" t="s">
        <v>13</v>
      </c>
      <c r="E33" s="93">
        <v>14</v>
      </c>
      <c r="F33" s="150">
        <v>0</v>
      </c>
      <c r="G33" s="93">
        <v>1</v>
      </c>
      <c r="H33" s="167">
        <f t="shared" si="5"/>
        <v>0</v>
      </c>
      <c r="I33" s="163">
        <f t="shared" si="1"/>
        <v>0</v>
      </c>
      <c r="J33" s="163">
        <f t="shared" si="2"/>
        <v>0</v>
      </c>
    </row>
    <row r="34" spans="1:10" s="87" customFormat="1" x14ac:dyDescent="0.25">
      <c r="A34" s="91" t="s">
        <v>413</v>
      </c>
      <c r="B34" s="116" t="s">
        <v>223</v>
      </c>
      <c r="C34" s="92" t="s">
        <v>224</v>
      </c>
      <c r="D34" s="93" t="s">
        <v>13</v>
      </c>
      <c r="E34" s="93">
        <v>14</v>
      </c>
      <c r="F34" s="150">
        <v>0</v>
      </c>
      <c r="G34" s="93">
        <v>1</v>
      </c>
      <c r="H34" s="167">
        <f t="shared" si="5"/>
        <v>0</v>
      </c>
      <c r="I34" s="163">
        <f t="shared" si="1"/>
        <v>0</v>
      </c>
      <c r="J34" s="163">
        <f t="shared" si="2"/>
        <v>0</v>
      </c>
    </row>
    <row r="35" spans="1:10" s="87" customFormat="1" x14ac:dyDescent="0.25">
      <c r="A35" s="91" t="s">
        <v>414</v>
      </c>
      <c r="B35" s="116" t="s">
        <v>552</v>
      </c>
      <c r="C35" s="92" t="s">
        <v>553</v>
      </c>
      <c r="D35" s="93" t="s">
        <v>13</v>
      </c>
      <c r="E35" s="93">
        <v>21</v>
      </c>
      <c r="F35" s="150">
        <v>0</v>
      </c>
      <c r="G35" s="93">
        <v>1</v>
      </c>
      <c r="H35" s="167">
        <f t="shared" si="5"/>
        <v>0</v>
      </c>
      <c r="I35" s="163">
        <f t="shared" si="1"/>
        <v>0</v>
      </c>
      <c r="J35" s="163">
        <f t="shared" si="2"/>
        <v>0</v>
      </c>
    </row>
    <row r="36" spans="1:10" s="87" customFormat="1" ht="24" customHeight="1" x14ac:dyDescent="0.25">
      <c r="A36" s="91" t="s">
        <v>554</v>
      </c>
      <c r="B36" s="116" t="s">
        <v>555</v>
      </c>
      <c r="C36" s="92" t="s">
        <v>556</v>
      </c>
      <c r="D36" s="93">
        <v>36</v>
      </c>
      <c r="E36" s="93" t="s">
        <v>17</v>
      </c>
      <c r="F36" s="150">
        <v>3600</v>
      </c>
      <c r="G36" s="93">
        <v>1</v>
      </c>
      <c r="H36" s="175">
        <f>$H$3</f>
        <v>0</v>
      </c>
      <c r="I36" s="163">
        <f t="shared" si="1"/>
        <v>3600</v>
      </c>
      <c r="J36" s="163">
        <f t="shared" si="2"/>
        <v>3600</v>
      </c>
    </row>
    <row r="37" spans="1:10" s="87" customFormat="1" x14ac:dyDescent="0.25">
      <c r="A37" s="91" t="s">
        <v>415</v>
      </c>
      <c r="B37" s="116" t="s">
        <v>557</v>
      </c>
      <c r="C37" s="92" t="s">
        <v>558</v>
      </c>
      <c r="D37" s="93" t="s">
        <v>13</v>
      </c>
      <c r="E37" s="93">
        <v>14</v>
      </c>
      <c r="F37" s="150">
        <v>0</v>
      </c>
      <c r="G37" s="93">
        <v>1</v>
      </c>
      <c r="H37" s="167">
        <f t="shared" ref="H37:H38" si="6">$H$2</f>
        <v>0</v>
      </c>
      <c r="I37" s="163">
        <f t="shared" si="1"/>
        <v>0</v>
      </c>
      <c r="J37" s="163">
        <f t="shared" si="2"/>
        <v>0</v>
      </c>
    </row>
    <row r="38" spans="1:10" s="87" customFormat="1" x14ac:dyDescent="0.25">
      <c r="A38" s="91">
        <v>5.3</v>
      </c>
      <c r="B38" s="116" t="s">
        <v>364</v>
      </c>
      <c r="C38" s="92" t="s">
        <v>365</v>
      </c>
      <c r="D38" s="93" t="s">
        <v>13</v>
      </c>
      <c r="E38" s="93">
        <v>21</v>
      </c>
      <c r="F38" s="150">
        <v>5106.3500000000004</v>
      </c>
      <c r="G38" s="93">
        <v>1</v>
      </c>
      <c r="H38" s="167">
        <f t="shared" si="6"/>
        <v>0</v>
      </c>
      <c r="I38" s="163">
        <f t="shared" si="1"/>
        <v>5106.3500000000004</v>
      </c>
      <c r="J38" s="163">
        <f t="shared" si="2"/>
        <v>5106.3500000000004</v>
      </c>
    </row>
    <row r="39" spans="1:10" s="87" customFormat="1" x14ac:dyDescent="0.25">
      <c r="A39" s="91" t="s">
        <v>416</v>
      </c>
      <c r="B39" s="116" t="s">
        <v>367</v>
      </c>
      <c r="C39" s="92" t="s">
        <v>368</v>
      </c>
      <c r="D39" s="93">
        <v>36</v>
      </c>
      <c r="E39" s="93" t="s">
        <v>17</v>
      </c>
      <c r="F39" s="150">
        <v>8280</v>
      </c>
      <c r="G39" s="93">
        <v>1</v>
      </c>
      <c r="H39" s="175">
        <f>$H$3</f>
        <v>0</v>
      </c>
      <c r="I39" s="163">
        <f t="shared" si="1"/>
        <v>8280</v>
      </c>
      <c r="J39" s="163">
        <f t="shared" si="2"/>
        <v>8280</v>
      </c>
    </row>
    <row r="40" spans="1:10" s="87" customFormat="1" x14ac:dyDescent="0.25">
      <c r="A40" s="91" t="s">
        <v>417</v>
      </c>
      <c r="B40" s="116" t="s">
        <v>520</v>
      </c>
      <c r="C40" s="92" t="s">
        <v>521</v>
      </c>
      <c r="D40" s="93" t="s">
        <v>13</v>
      </c>
      <c r="E40" s="93">
        <v>14</v>
      </c>
      <c r="F40" s="150">
        <v>0</v>
      </c>
      <c r="G40" s="93">
        <v>1</v>
      </c>
      <c r="H40" s="167">
        <f t="shared" ref="H40:H54" si="7">$H$2</f>
        <v>0</v>
      </c>
      <c r="I40" s="163">
        <f t="shared" si="1"/>
        <v>0</v>
      </c>
      <c r="J40" s="163">
        <f t="shared" si="2"/>
        <v>0</v>
      </c>
    </row>
    <row r="41" spans="1:10" s="87" customFormat="1" x14ac:dyDescent="0.25">
      <c r="A41" s="91" t="s">
        <v>418</v>
      </c>
      <c r="B41" s="116" t="s">
        <v>20</v>
      </c>
      <c r="C41" s="92" t="s">
        <v>21</v>
      </c>
      <c r="D41" s="93" t="s">
        <v>13</v>
      </c>
      <c r="E41" s="93">
        <v>14</v>
      </c>
      <c r="F41" s="150">
        <v>7296.35</v>
      </c>
      <c r="G41" s="93">
        <v>1</v>
      </c>
      <c r="H41" s="167">
        <f t="shared" si="7"/>
        <v>0</v>
      </c>
      <c r="I41" s="163">
        <f t="shared" si="1"/>
        <v>7296.35</v>
      </c>
      <c r="J41" s="163">
        <f t="shared" si="2"/>
        <v>7296.35</v>
      </c>
    </row>
    <row r="42" spans="1:10" s="87" customFormat="1" x14ac:dyDescent="0.25">
      <c r="A42" s="91" t="s">
        <v>419</v>
      </c>
      <c r="B42" s="116" t="s">
        <v>275</v>
      </c>
      <c r="C42" s="92" t="s">
        <v>276</v>
      </c>
      <c r="D42" s="93" t="s">
        <v>13</v>
      </c>
      <c r="E42" s="93">
        <v>14</v>
      </c>
      <c r="F42" s="150">
        <v>0</v>
      </c>
      <c r="G42" s="93">
        <v>1</v>
      </c>
      <c r="H42" s="167">
        <f t="shared" si="7"/>
        <v>0</v>
      </c>
      <c r="I42" s="163">
        <f t="shared" si="1"/>
        <v>0</v>
      </c>
      <c r="J42" s="163">
        <f t="shared" si="2"/>
        <v>0</v>
      </c>
    </row>
    <row r="43" spans="1:10" s="87" customFormat="1" x14ac:dyDescent="0.25">
      <c r="A43" s="91" t="s">
        <v>420</v>
      </c>
      <c r="B43" s="116" t="s">
        <v>373</v>
      </c>
      <c r="C43" s="92" t="s">
        <v>374</v>
      </c>
      <c r="D43" s="93" t="s">
        <v>13</v>
      </c>
      <c r="E43" s="93">
        <v>14</v>
      </c>
      <c r="F43" s="150">
        <v>0</v>
      </c>
      <c r="G43" s="93">
        <v>1</v>
      </c>
      <c r="H43" s="167">
        <f t="shared" si="7"/>
        <v>0</v>
      </c>
      <c r="I43" s="163">
        <f t="shared" si="1"/>
        <v>0</v>
      </c>
      <c r="J43" s="163">
        <f t="shared" si="2"/>
        <v>0</v>
      </c>
    </row>
    <row r="44" spans="1:10" s="87" customFormat="1" x14ac:dyDescent="0.25">
      <c r="A44" s="91" t="s">
        <v>421</v>
      </c>
      <c r="B44" s="116" t="s">
        <v>22</v>
      </c>
      <c r="C44" s="92" t="s">
        <v>23</v>
      </c>
      <c r="D44" s="93" t="s">
        <v>13</v>
      </c>
      <c r="E44" s="93">
        <v>14</v>
      </c>
      <c r="F44" s="150">
        <v>14596.35</v>
      </c>
      <c r="G44" s="93">
        <v>1</v>
      </c>
      <c r="H44" s="167">
        <f t="shared" si="7"/>
        <v>0</v>
      </c>
      <c r="I44" s="163">
        <f t="shared" si="1"/>
        <v>14596.35</v>
      </c>
      <c r="J44" s="163">
        <f t="shared" si="2"/>
        <v>14596.35</v>
      </c>
    </row>
    <row r="45" spans="1:10" s="87" customFormat="1" x14ac:dyDescent="0.25">
      <c r="A45" s="91" t="s">
        <v>422</v>
      </c>
      <c r="B45" s="116" t="s">
        <v>24</v>
      </c>
      <c r="C45" s="92" t="s">
        <v>25</v>
      </c>
      <c r="D45" s="93" t="s">
        <v>13</v>
      </c>
      <c r="E45" s="93">
        <v>14</v>
      </c>
      <c r="F45" s="150">
        <v>14596.35</v>
      </c>
      <c r="G45" s="93">
        <v>1</v>
      </c>
      <c r="H45" s="167">
        <f t="shared" si="7"/>
        <v>0</v>
      </c>
      <c r="I45" s="163">
        <f t="shared" si="1"/>
        <v>14596.35</v>
      </c>
      <c r="J45" s="163">
        <f t="shared" si="2"/>
        <v>14596.35</v>
      </c>
    </row>
    <row r="46" spans="1:10" s="87" customFormat="1" x14ac:dyDescent="0.25">
      <c r="A46" s="91" t="s">
        <v>423</v>
      </c>
      <c r="B46" s="116" t="s">
        <v>26</v>
      </c>
      <c r="C46" s="92" t="s">
        <v>27</v>
      </c>
      <c r="D46" s="93" t="s">
        <v>13</v>
      </c>
      <c r="E46" s="93">
        <v>14</v>
      </c>
      <c r="F46" s="150">
        <v>7296.35</v>
      </c>
      <c r="G46" s="93">
        <v>1</v>
      </c>
      <c r="H46" s="167">
        <f t="shared" si="7"/>
        <v>0</v>
      </c>
      <c r="I46" s="163">
        <f t="shared" si="1"/>
        <v>7296.35</v>
      </c>
      <c r="J46" s="163">
        <f t="shared" si="2"/>
        <v>7296.35</v>
      </c>
    </row>
    <row r="47" spans="1:10" s="87" customFormat="1" x14ac:dyDescent="0.25">
      <c r="A47" s="91" t="s">
        <v>424</v>
      </c>
      <c r="B47" s="116" t="s">
        <v>26</v>
      </c>
      <c r="C47" s="92" t="s">
        <v>27</v>
      </c>
      <c r="D47" s="93" t="s">
        <v>13</v>
      </c>
      <c r="E47" s="93">
        <v>14</v>
      </c>
      <c r="F47" s="150">
        <v>7296.35</v>
      </c>
      <c r="G47" s="93">
        <v>1</v>
      </c>
      <c r="H47" s="167">
        <f t="shared" si="7"/>
        <v>0</v>
      </c>
      <c r="I47" s="163">
        <f t="shared" si="1"/>
        <v>7296.35</v>
      </c>
      <c r="J47" s="163">
        <f t="shared" si="2"/>
        <v>7296.35</v>
      </c>
    </row>
    <row r="48" spans="1:10" s="87" customFormat="1" x14ac:dyDescent="0.25">
      <c r="A48" s="91" t="s">
        <v>425</v>
      </c>
      <c r="B48" s="116" t="s">
        <v>26</v>
      </c>
      <c r="C48" s="92" t="s">
        <v>27</v>
      </c>
      <c r="D48" s="93" t="s">
        <v>13</v>
      </c>
      <c r="E48" s="93">
        <v>14</v>
      </c>
      <c r="F48" s="150">
        <v>7296.35</v>
      </c>
      <c r="G48" s="93">
        <v>1</v>
      </c>
      <c r="H48" s="167">
        <f t="shared" si="7"/>
        <v>0</v>
      </c>
      <c r="I48" s="163">
        <f t="shared" si="1"/>
        <v>7296.35</v>
      </c>
      <c r="J48" s="163">
        <f t="shared" si="2"/>
        <v>7296.35</v>
      </c>
    </row>
    <row r="49" spans="1:14" s="87" customFormat="1" x14ac:dyDescent="0.25">
      <c r="A49" s="91" t="s">
        <v>426</v>
      </c>
      <c r="B49" s="116" t="s">
        <v>26</v>
      </c>
      <c r="C49" s="92" t="s">
        <v>27</v>
      </c>
      <c r="D49" s="93" t="s">
        <v>13</v>
      </c>
      <c r="E49" s="93">
        <v>14</v>
      </c>
      <c r="F49" s="150">
        <v>7296.35</v>
      </c>
      <c r="G49" s="93">
        <v>1</v>
      </c>
      <c r="H49" s="167">
        <f t="shared" si="7"/>
        <v>0</v>
      </c>
      <c r="I49" s="163">
        <f t="shared" si="1"/>
        <v>7296.35</v>
      </c>
      <c r="J49" s="163">
        <f t="shared" si="2"/>
        <v>7296.35</v>
      </c>
    </row>
    <row r="50" spans="1:14" s="87" customFormat="1" x14ac:dyDescent="0.25">
      <c r="A50" s="91" t="s">
        <v>427</v>
      </c>
      <c r="B50" s="116" t="s">
        <v>383</v>
      </c>
      <c r="C50" s="92" t="s">
        <v>384</v>
      </c>
      <c r="D50" s="93" t="s">
        <v>13</v>
      </c>
      <c r="E50" s="93">
        <v>14</v>
      </c>
      <c r="F50" s="150">
        <v>2916.35</v>
      </c>
      <c r="G50" s="93">
        <v>1</v>
      </c>
      <c r="H50" s="167">
        <f t="shared" si="7"/>
        <v>0</v>
      </c>
      <c r="I50" s="163">
        <f t="shared" si="1"/>
        <v>2916.35</v>
      </c>
      <c r="J50" s="163">
        <f t="shared" si="2"/>
        <v>2916.35</v>
      </c>
    </row>
    <row r="51" spans="1:14" s="87" customFormat="1" x14ac:dyDescent="0.25">
      <c r="A51" s="91" t="s">
        <v>428</v>
      </c>
      <c r="B51" s="116" t="s">
        <v>30</v>
      </c>
      <c r="C51" s="92" t="s">
        <v>31</v>
      </c>
      <c r="D51" s="93" t="s">
        <v>13</v>
      </c>
      <c r="E51" s="93">
        <v>14</v>
      </c>
      <c r="F51" s="150">
        <v>0</v>
      </c>
      <c r="G51" s="93">
        <v>4</v>
      </c>
      <c r="H51" s="167">
        <f t="shared" si="7"/>
        <v>0</v>
      </c>
      <c r="I51" s="163">
        <f t="shared" si="1"/>
        <v>0</v>
      </c>
      <c r="J51" s="163">
        <f t="shared" si="2"/>
        <v>0</v>
      </c>
    </row>
    <row r="52" spans="1:14" s="87" customFormat="1" x14ac:dyDescent="0.25">
      <c r="A52" s="91" t="s">
        <v>429</v>
      </c>
      <c r="B52" s="116" t="s">
        <v>386</v>
      </c>
      <c r="C52" s="92" t="s">
        <v>384</v>
      </c>
      <c r="D52" s="93" t="s">
        <v>13</v>
      </c>
      <c r="E52" s="93">
        <v>14</v>
      </c>
      <c r="F52" s="150">
        <v>2916.35</v>
      </c>
      <c r="G52" s="93">
        <v>1</v>
      </c>
      <c r="H52" s="167">
        <f t="shared" si="7"/>
        <v>0</v>
      </c>
      <c r="I52" s="163">
        <f t="shared" si="1"/>
        <v>2916.35</v>
      </c>
      <c r="J52" s="163">
        <f t="shared" si="2"/>
        <v>2916.35</v>
      </c>
    </row>
    <row r="53" spans="1:14" s="87" customFormat="1" x14ac:dyDescent="0.25">
      <c r="A53" s="91" t="s">
        <v>430</v>
      </c>
      <c r="B53" s="116" t="s">
        <v>18</v>
      </c>
      <c r="C53" s="92" t="s">
        <v>19</v>
      </c>
      <c r="D53" s="93" t="s">
        <v>13</v>
      </c>
      <c r="E53" s="93">
        <v>14</v>
      </c>
      <c r="F53" s="150">
        <v>0</v>
      </c>
      <c r="G53" s="93">
        <v>1</v>
      </c>
      <c r="H53" s="167">
        <f t="shared" si="7"/>
        <v>0</v>
      </c>
      <c r="I53" s="163">
        <f t="shared" si="1"/>
        <v>0</v>
      </c>
      <c r="J53" s="163">
        <f t="shared" si="2"/>
        <v>0</v>
      </c>
    </row>
    <row r="54" spans="1:14" s="87" customFormat="1" x14ac:dyDescent="0.25">
      <c r="A54" s="91">
        <v>5.4</v>
      </c>
      <c r="B54" s="116" t="s">
        <v>535</v>
      </c>
      <c r="C54" s="92" t="s">
        <v>536</v>
      </c>
      <c r="D54" s="93" t="s">
        <v>13</v>
      </c>
      <c r="E54" s="93">
        <v>35</v>
      </c>
      <c r="F54" s="150">
        <v>13530</v>
      </c>
      <c r="G54" s="93">
        <v>1</v>
      </c>
      <c r="H54" s="167">
        <f t="shared" si="7"/>
        <v>0</v>
      </c>
      <c r="I54" s="163">
        <f t="shared" si="1"/>
        <v>13530</v>
      </c>
      <c r="J54" s="163">
        <f t="shared" si="2"/>
        <v>13530</v>
      </c>
    </row>
    <row r="55" spans="1:14" s="87" customFormat="1" x14ac:dyDescent="0.25">
      <c r="A55" s="91" t="s">
        <v>431</v>
      </c>
      <c r="B55" s="116" t="s">
        <v>538</v>
      </c>
      <c r="C55" s="92" t="s">
        <v>539</v>
      </c>
      <c r="D55" s="93">
        <v>36</v>
      </c>
      <c r="E55" s="93" t="s">
        <v>17</v>
      </c>
      <c r="F55" s="150">
        <v>0</v>
      </c>
      <c r="G55" s="93">
        <v>1</v>
      </c>
      <c r="H55" s="175">
        <f>$H$3</f>
        <v>0</v>
      </c>
      <c r="I55" s="163">
        <f t="shared" si="1"/>
        <v>0</v>
      </c>
      <c r="J55" s="163">
        <f t="shared" si="2"/>
        <v>0</v>
      </c>
    </row>
    <row r="56" spans="1:14" s="87" customFormat="1" x14ac:dyDescent="0.25">
      <c r="A56" s="91" t="s">
        <v>432</v>
      </c>
      <c r="B56" s="116" t="s">
        <v>541</v>
      </c>
      <c r="C56" s="92" t="s">
        <v>542</v>
      </c>
      <c r="D56" s="93" t="s">
        <v>13</v>
      </c>
      <c r="E56" s="93">
        <v>14</v>
      </c>
      <c r="F56" s="150">
        <v>0</v>
      </c>
      <c r="G56" s="93">
        <v>10</v>
      </c>
      <c r="H56" s="167">
        <f t="shared" ref="H56:H59" si="8">$H$2</f>
        <v>0</v>
      </c>
      <c r="I56" s="163">
        <f t="shared" si="1"/>
        <v>0</v>
      </c>
      <c r="J56" s="163">
        <f t="shared" si="2"/>
        <v>0</v>
      </c>
    </row>
    <row r="57" spans="1:14" s="87" customFormat="1" x14ac:dyDescent="0.25">
      <c r="A57" s="91" t="s">
        <v>433</v>
      </c>
      <c r="B57" s="116" t="s">
        <v>226</v>
      </c>
      <c r="C57" s="92" t="s">
        <v>227</v>
      </c>
      <c r="D57" s="93" t="s">
        <v>13</v>
      </c>
      <c r="E57" s="93">
        <v>14</v>
      </c>
      <c r="F57" s="150">
        <v>0</v>
      </c>
      <c r="G57" s="93">
        <v>10</v>
      </c>
      <c r="H57" s="167">
        <f t="shared" si="8"/>
        <v>0</v>
      </c>
      <c r="I57" s="163">
        <f t="shared" si="1"/>
        <v>0</v>
      </c>
      <c r="J57" s="163">
        <f t="shared" si="2"/>
        <v>0</v>
      </c>
    </row>
    <row r="58" spans="1:14" s="87" customFormat="1" x14ac:dyDescent="0.25">
      <c r="A58" s="91" t="s">
        <v>434</v>
      </c>
      <c r="B58" s="116" t="s">
        <v>33</v>
      </c>
      <c r="C58" s="92" t="s">
        <v>34</v>
      </c>
      <c r="D58" s="93" t="s">
        <v>13</v>
      </c>
      <c r="E58" s="93">
        <v>14</v>
      </c>
      <c r="F58" s="150">
        <v>0</v>
      </c>
      <c r="G58" s="93">
        <v>10</v>
      </c>
      <c r="H58" s="167">
        <f t="shared" si="8"/>
        <v>0</v>
      </c>
      <c r="I58" s="163">
        <f t="shared" si="1"/>
        <v>0</v>
      </c>
      <c r="J58" s="163">
        <f t="shared" si="2"/>
        <v>0</v>
      </c>
    </row>
    <row r="59" spans="1:14" s="87" customFormat="1" x14ac:dyDescent="0.25">
      <c r="A59" s="91" t="s">
        <v>435</v>
      </c>
      <c r="B59" s="116" t="s">
        <v>546</v>
      </c>
      <c r="C59" s="92" t="s">
        <v>547</v>
      </c>
      <c r="D59" s="93" t="s">
        <v>13</v>
      </c>
      <c r="E59" s="93">
        <v>14</v>
      </c>
      <c r="F59" s="150">
        <v>0</v>
      </c>
      <c r="G59" s="93">
        <v>10</v>
      </c>
      <c r="H59" s="167">
        <f t="shared" si="8"/>
        <v>0</v>
      </c>
      <c r="I59" s="163">
        <f t="shared" si="1"/>
        <v>0</v>
      </c>
      <c r="J59" s="163">
        <f t="shared" si="2"/>
        <v>0</v>
      </c>
    </row>
    <row r="60" spans="1:14" s="87" customFormat="1" x14ac:dyDescent="0.25">
      <c r="A60" s="91" t="s">
        <v>436</v>
      </c>
      <c r="B60" s="116" t="s">
        <v>549</v>
      </c>
      <c r="C60" s="92" t="s">
        <v>550</v>
      </c>
      <c r="D60" s="93">
        <v>36</v>
      </c>
      <c r="E60" s="93" t="s">
        <v>17</v>
      </c>
      <c r="F60" s="150">
        <v>198</v>
      </c>
      <c r="G60" s="93">
        <v>10</v>
      </c>
      <c r="H60" s="175">
        <f>$H$3</f>
        <v>0</v>
      </c>
      <c r="I60" s="163">
        <f t="shared" si="1"/>
        <v>198</v>
      </c>
      <c r="J60" s="163">
        <f t="shared" si="2"/>
        <v>1980</v>
      </c>
    </row>
    <row r="61" spans="1:14" x14ac:dyDescent="0.25">
      <c r="A61" s="71"/>
      <c r="B61" s="71"/>
      <c r="D61" s="71"/>
      <c r="E61" s="71"/>
      <c r="F61" s="71"/>
      <c r="G61" s="71"/>
    </row>
    <row r="62" spans="1:14" ht="15.75" thickBot="1" x14ac:dyDescent="0.3">
      <c r="A62" s="224"/>
      <c r="B62" s="313" t="s">
        <v>829</v>
      </c>
      <c r="C62" s="313"/>
      <c r="D62" s="313"/>
      <c r="E62" s="313"/>
      <c r="F62" s="313"/>
      <c r="G62" s="224"/>
      <c r="H62" s="225"/>
      <c r="I62" s="225"/>
      <c r="J62" s="225"/>
      <c r="K62" s="224"/>
      <c r="L62" s="224"/>
      <c r="M62" s="224"/>
      <c r="N62" s="224"/>
    </row>
    <row r="63" spans="1:14" s="87" customFormat="1" ht="15.75" thickTop="1" x14ac:dyDescent="0.25">
      <c r="A63" s="91">
        <v>5</v>
      </c>
      <c r="B63" s="134" t="s">
        <v>318</v>
      </c>
      <c r="C63" s="92" t="s">
        <v>319</v>
      </c>
      <c r="D63" s="93" t="s">
        <v>13</v>
      </c>
      <c r="E63" s="93" t="s">
        <v>17</v>
      </c>
      <c r="F63" s="150">
        <v>0</v>
      </c>
      <c r="G63" s="93">
        <v>1</v>
      </c>
      <c r="H63" s="167">
        <f t="shared" ref="H63:H64" si="9">$H$2</f>
        <v>0</v>
      </c>
      <c r="I63" s="163">
        <f t="shared" ref="I63:I112" si="10">ROUND(F63-(F63*H63),2)</f>
        <v>0</v>
      </c>
      <c r="J63" s="163">
        <f t="shared" ref="J63:J112" si="11">ROUND((I63*G63),2)</f>
        <v>0</v>
      </c>
    </row>
    <row r="64" spans="1:14" s="87" customFormat="1" x14ac:dyDescent="0.25">
      <c r="A64" s="91">
        <v>5.0999999999999996</v>
      </c>
      <c r="B64" s="116" t="s">
        <v>320</v>
      </c>
      <c r="C64" s="92" t="s">
        <v>321</v>
      </c>
      <c r="D64" s="93" t="s">
        <v>13</v>
      </c>
      <c r="E64" s="93">
        <v>21</v>
      </c>
      <c r="F64" s="150">
        <v>0</v>
      </c>
      <c r="G64" s="93">
        <v>1</v>
      </c>
      <c r="H64" s="167">
        <f t="shared" si="9"/>
        <v>0</v>
      </c>
      <c r="I64" s="163">
        <f t="shared" si="10"/>
        <v>0</v>
      </c>
      <c r="J64" s="163">
        <f t="shared" si="11"/>
        <v>0</v>
      </c>
    </row>
    <row r="65" spans="1:10" s="87" customFormat="1" x14ac:dyDescent="0.25">
      <c r="A65" s="91" t="s">
        <v>393</v>
      </c>
      <c r="B65" s="116" t="s">
        <v>228</v>
      </c>
      <c r="C65" s="92" t="s">
        <v>229</v>
      </c>
      <c r="D65" s="93">
        <v>36</v>
      </c>
      <c r="E65" s="93" t="s">
        <v>17</v>
      </c>
      <c r="F65" s="150">
        <v>0</v>
      </c>
      <c r="G65" s="93">
        <v>1</v>
      </c>
      <c r="H65" s="175">
        <f>$H$3</f>
        <v>0</v>
      </c>
      <c r="I65" s="163">
        <f t="shared" si="10"/>
        <v>0</v>
      </c>
      <c r="J65" s="163">
        <f t="shared" si="11"/>
        <v>0</v>
      </c>
    </row>
    <row r="66" spans="1:10" s="87" customFormat="1" x14ac:dyDescent="0.25">
      <c r="A66" s="91" t="s">
        <v>394</v>
      </c>
      <c r="B66" s="116" t="s">
        <v>324</v>
      </c>
      <c r="C66" s="92" t="s">
        <v>325</v>
      </c>
      <c r="D66" s="93" t="s">
        <v>13</v>
      </c>
      <c r="E66" s="93">
        <v>14</v>
      </c>
      <c r="F66" s="150">
        <v>0</v>
      </c>
      <c r="G66" s="93">
        <v>1</v>
      </c>
      <c r="H66" s="167">
        <f t="shared" ref="H66:H68" si="12">$H$2</f>
        <v>0</v>
      </c>
      <c r="I66" s="163">
        <f t="shared" si="10"/>
        <v>0</v>
      </c>
      <c r="J66" s="163">
        <f t="shared" si="11"/>
        <v>0</v>
      </c>
    </row>
    <row r="67" spans="1:10" s="87" customFormat="1" x14ac:dyDescent="0.25">
      <c r="A67" s="91" t="s">
        <v>395</v>
      </c>
      <c r="B67" s="116" t="s">
        <v>50</v>
      </c>
      <c r="C67" s="92" t="s">
        <v>51</v>
      </c>
      <c r="D67" s="93" t="s">
        <v>13</v>
      </c>
      <c r="E67" s="93">
        <v>14</v>
      </c>
      <c r="F67" s="150">
        <v>0</v>
      </c>
      <c r="G67" s="93">
        <v>1</v>
      </c>
      <c r="H67" s="167">
        <f t="shared" si="12"/>
        <v>0</v>
      </c>
      <c r="I67" s="163">
        <f t="shared" si="10"/>
        <v>0</v>
      </c>
      <c r="J67" s="163">
        <f t="shared" si="11"/>
        <v>0</v>
      </c>
    </row>
    <row r="68" spans="1:10" s="87" customFormat="1" x14ac:dyDescent="0.25">
      <c r="A68" s="91" t="s">
        <v>396</v>
      </c>
      <c r="B68" s="116" t="s">
        <v>328</v>
      </c>
      <c r="C68" s="92" t="s">
        <v>329</v>
      </c>
      <c r="D68" s="93" t="s">
        <v>13</v>
      </c>
      <c r="E68" s="93">
        <v>21</v>
      </c>
      <c r="F68" s="150">
        <v>255.5</v>
      </c>
      <c r="G68" s="93">
        <v>10</v>
      </c>
      <c r="H68" s="167">
        <f t="shared" si="12"/>
        <v>0</v>
      </c>
      <c r="I68" s="163">
        <f t="shared" si="10"/>
        <v>255.5</v>
      </c>
      <c r="J68" s="163">
        <f t="shared" si="11"/>
        <v>2555</v>
      </c>
    </row>
    <row r="69" spans="1:10" s="87" customFormat="1" x14ac:dyDescent="0.25">
      <c r="A69" s="91" t="s">
        <v>397</v>
      </c>
      <c r="B69" s="116" t="s">
        <v>43</v>
      </c>
      <c r="C69" s="92" t="s">
        <v>44</v>
      </c>
      <c r="D69" s="93">
        <v>36</v>
      </c>
      <c r="E69" s="93" t="s">
        <v>17</v>
      </c>
      <c r="F69" s="150">
        <v>159</v>
      </c>
      <c r="G69" s="93">
        <v>10</v>
      </c>
      <c r="H69" s="175">
        <f>$H$3</f>
        <v>0</v>
      </c>
      <c r="I69" s="163">
        <f t="shared" si="10"/>
        <v>159</v>
      </c>
      <c r="J69" s="163">
        <f t="shared" si="11"/>
        <v>1590</v>
      </c>
    </row>
    <row r="70" spans="1:10" s="87" customFormat="1" x14ac:dyDescent="0.25">
      <c r="A70" s="91" t="s">
        <v>398</v>
      </c>
      <c r="B70" s="116" t="s">
        <v>332</v>
      </c>
      <c r="C70" s="92" t="s">
        <v>333</v>
      </c>
      <c r="D70" s="93" t="s">
        <v>13</v>
      </c>
      <c r="E70" s="93">
        <v>21</v>
      </c>
      <c r="F70" s="150">
        <v>0</v>
      </c>
      <c r="G70" s="93">
        <v>10</v>
      </c>
      <c r="H70" s="167">
        <f t="shared" ref="H70:H78" si="13">$H$2</f>
        <v>0</v>
      </c>
      <c r="I70" s="163">
        <f t="shared" si="10"/>
        <v>0</v>
      </c>
      <c r="J70" s="163">
        <f t="shared" si="11"/>
        <v>0</v>
      </c>
    </row>
    <row r="71" spans="1:10" s="87" customFormat="1" x14ac:dyDescent="0.25">
      <c r="A71" s="91" t="s">
        <v>399</v>
      </c>
      <c r="B71" s="116" t="s">
        <v>335</v>
      </c>
      <c r="C71" s="92" t="s">
        <v>336</v>
      </c>
      <c r="D71" s="93" t="s">
        <v>13</v>
      </c>
      <c r="E71" s="93">
        <v>21</v>
      </c>
      <c r="F71" s="150">
        <v>0</v>
      </c>
      <c r="G71" s="93">
        <v>1</v>
      </c>
      <c r="H71" s="167">
        <f t="shared" si="13"/>
        <v>0</v>
      </c>
      <c r="I71" s="163">
        <f t="shared" si="10"/>
        <v>0</v>
      </c>
      <c r="J71" s="163">
        <f t="shared" si="11"/>
        <v>0</v>
      </c>
    </row>
    <row r="72" spans="1:10" s="87" customFormat="1" x14ac:dyDescent="0.25">
      <c r="A72" s="91" t="s">
        <v>400</v>
      </c>
      <c r="B72" s="116" t="s">
        <v>48</v>
      </c>
      <c r="C72" s="92" t="s">
        <v>49</v>
      </c>
      <c r="D72" s="93" t="s">
        <v>13</v>
      </c>
      <c r="E72" s="93">
        <v>21</v>
      </c>
      <c r="F72" s="150">
        <v>0</v>
      </c>
      <c r="G72" s="93">
        <v>10</v>
      </c>
      <c r="H72" s="167">
        <f t="shared" si="13"/>
        <v>0</v>
      </c>
      <c r="I72" s="163">
        <f t="shared" si="10"/>
        <v>0</v>
      </c>
      <c r="J72" s="163">
        <f t="shared" si="11"/>
        <v>0</v>
      </c>
    </row>
    <row r="73" spans="1:10" s="87" customFormat="1" x14ac:dyDescent="0.25">
      <c r="A73" s="91" t="s">
        <v>401</v>
      </c>
      <c r="B73" s="116" t="s">
        <v>46</v>
      </c>
      <c r="C73" s="92" t="s">
        <v>47</v>
      </c>
      <c r="D73" s="93" t="s">
        <v>13</v>
      </c>
      <c r="E73" s="93">
        <v>14</v>
      </c>
      <c r="F73" s="150">
        <v>0</v>
      </c>
      <c r="G73" s="93">
        <v>10</v>
      </c>
      <c r="H73" s="167">
        <f t="shared" si="13"/>
        <v>0</v>
      </c>
      <c r="I73" s="163">
        <f t="shared" si="10"/>
        <v>0</v>
      </c>
      <c r="J73" s="163">
        <f t="shared" si="11"/>
        <v>0</v>
      </c>
    </row>
    <row r="74" spans="1:10" s="87" customFormat="1" x14ac:dyDescent="0.25">
      <c r="A74" s="91" t="s">
        <v>402</v>
      </c>
      <c r="B74" s="116" t="s">
        <v>45</v>
      </c>
      <c r="C74" s="92" t="s">
        <v>230</v>
      </c>
      <c r="D74" s="93" t="s">
        <v>13</v>
      </c>
      <c r="E74" s="93">
        <v>14</v>
      </c>
      <c r="F74" s="150">
        <v>0</v>
      </c>
      <c r="G74" s="93">
        <v>10</v>
      </c>
      <c r="H74" s="167">
        <f t="shared" si="13"/>
        <v>0</v>
      </c>
      <c r="I74" s="163">
        <f t="shared" si="10"/>
        <v>0</v>
      </c>
      <c r="J74" s="163">
        <f t="shared" si="11"/>
        <v>0</v>
      </c>
    </row>
    <row r="75" spans="1:10" s="87" customFormat="1" x14ac:dyDescent="0.25">
      <c r="A75" s="91" t="s">
        <v>403</v>
      </c>
      <c r="B75" s="116" t="s">
        <v>231</v>
      </c>
      <c r="C75" s="92" t="s">
        <v>232</v>
      </c>
      <c r="D75" s="93" t="s">
        <v>13</v>
      </c>
      <c r="E75" s="93">
        <v>14</v>
      </c>
      <c r="F75" s="150">
        <v>0</v>
      </c>
      <c r="G75" s="93">
        <v>10</v>
      </c>
      <c r="H75" s="167">
        <f t="shared" si="13"/>
        <v>0</v>
      </c>
      <c r="I75" s="163">
        <f t="shared" si="10"/>
        <v>0</v>
      </c>
      <c r="J75" s="163">
        <f t="shared" si="11"/>
        <v>0</v>
      </c>
    </row>
    <row r="76" spans="1:10" s="87" customFormat="1" x14ac:dyDescent="0.25">
      <c r="A76" s="91" t="s">
        <v>404</v>
      </c>
      <c r="B76" s="116" t="s">
        <v>233</v>
      </c>
      <c r="C76" s="92" t="s">
        <v>234</v>
      </c>
      <c r="D76" s="93" t="s">
        <v>13</v>
      </c>
      <c r="E76" s="93">
        <v>21</v>
      </c>
      <c r="F76" s="150">
        <v>0</v>
      </c>
      <c r="G76" s="93">
        <v>10</v>
      </c>
      <c r="H76" s="167">
        <f t="shared" si="13"/>
        <v>0</v>
      </c>
      <c r="I76" s="163">
        <f t="shared" si="10"/>
        <v>0</v>
      </c>
      <c r="J76" s="163">
        <f t="shared" si="11"/>
        <v>0</v>
      </c>
    </row>
    <row r="77" spans="1:10" s="87" customFormat="1" x14ac:dyDescent="0.25">
      <c r="A77" s="91" t="s">
        <v>405</v>
      </c>
      <c r="B77" s="116" t="s">
        <v>235</v>
      </c>
      <c r="C77" s="92" t="s">
        <v>236</v>
      </c>
      <c r="D77" s="93" t="s">
        <v>13</v>
      </c>
      <c r="E77" s="93">
        <v>21</v>
      </c>
      <c r="F77" s="150">
        <v>0</v>
      </c>
      <c r="G77" s="93">
        <v>1</v>
      </c>
      <c r="H77" s="167">
        <f t="shared" si="13"/>
        <v>0</v>
      </c>
      <c r="I77" s="163">
        <f t="shared" si="10"/>
        <v>0</v>
      </c>
      <c r="J77" s="163">
        <f t="shared" si="11"/>
        <v>0</v>
      </c>
    </row>
    <row r="78" spans="1:10" s="87" customFormat="1" x14ac:dyDescent="0.25">
      <c r="A78" s="91">
        <v>5.2</v>
      </c>
      <c r="B78" s="116" t="s">
        <v>219</v>
      </c>
      <c r="C78" s="92" t="s">
        <v>220</v>
      </c>
      <c r="D78" s="93" t="s">
        <v>13</v>
      </c>
      <c r="E78" s="93">
        <v>14</v>
      </c>
      <c r="F78" s="150">
        <v>0</v>
      </c>
      <c r="G78" s="93">
        <v>1</v>
      </c>
      <c r="H78" s="167">
        <f t="shared" si="13"/>
        <v>0</v>
      </c>
      <c r="I78" s="163">
        <f t="shared" si="10"/>
        <v>0</v>
      </c>
      <c r="J78" s="163">
        <f t="shared" si="11"/>
        <v>0</v>
      </c>
    </row>
    <row r="79" spans="1:10" s="87" customFormat="1" ht="24" customHeight="1" x14ac:dyDescent="0.25">
      <c r="A79" s="91" t="s">
        <v>406</v>
      </c>
      <c r="B79" s="116" t="s">
        <v>221</v>
      </c>
      <c r="C79" s="92" t="s">
        <v>222</v>
      </c>
      <c r="D79" s="93">
        <v>36</v>
      </c>
      <c r="E79" s="93" t="s">
        <v>17</v>
      </c>
      <c r="F79" s="150">
        <v>0</v>
      </c>
      <c r="G79" s="93">
        <v>1</v>
      </c>
      <c r="H79" s="175">
        <f>$H$3</f>
        <v>0</v>
      </c>
      <c r="I79" s="163">
        <f t="shared" si="10"/>
        <v>0</v>
      </c>
      <c r="J79" s="163">
        <f t="shared" si="11"/>
        <v>0</v>
      </c>
    </row>
    <row r="80" spans="1:10" s="87" customFormat="1" x14ac:dyDescent="0.25">
      <c r="A80" s="91" t="s">
        <v>407</v>
      </c>
      <c r="B80" s="116" t="s">
        <v>345</v>
      </c>
      <c r="C80" s="92" t="s">
        <v>346</v>
      </c>
      <c r="D80" s="93" t="s">
        <v>13</v>
      </c>
      <c r="E80" s="93">
        <v>21</v>
      </c>
      <c r="F80" s="150">
        <v>200</v>
      </c>
      <c r="G80" s="93">
        <v>1</v>
      </c>
      <c r="H80" s="167">
        <f>$H$2</f>
        <v>0</v>
      </c>
      <c r="I80" s="163">
        <f t="shared" si="10"/>
        <v>200</v>
      </c>
      <c r="J80" s="163">
        <f t="shared" si="11"/>
        <v>200</v>
      </c>
    </row>
    <row r="81" spans="1:10" s="87" customFormat="1" ht="24" customHeight="1" x14ac:dyDescent="0.25">
      <c r="A81" s="91" t="s">
        <v>408</v>
      </c>
      <c r="B81" s="116" t="s">
        <v>348</v>
      </c>
      <c r="C81" s="92" t="s">
        <v>349</v>
      </c>
      <c r="D81" s="93">
        <v>36</v>
      </c>
      <c r="E81" s="93" t="s">
        <v>17</v>
      </c>
      <c r="F81" s="150">
        <v>114</v>
      </c>
      <c r="G81" s="93">
        <v>1</v>
      </c>
      <c r="H81" s="175">
        <f>$H$3</f>
        <v>0</v>
      </c>
      <c r="I81" s="163">
        <f t="shared" si="10"/>
        <v>114</v>
      </c>
      <c r="J81" s="163">
        <f t="shared" si="11"/>
        <v>114</v>
      </c>
    </row>
    <row r="82" spans="1:10" s="87" customFormat="1" x14ac:dyDescent="0.25">
      <c r="A82" s="91" t="s">
        <v>409</v>
      </c>
      <c r="B82" s="116" t="s">
        <v>37</v>
      </c>
      <c r="C82" s="92" t="s">
        <v>38</v>
      </c>
      <c r="D82" s="93" t="s">
        <v>13</v>
      </c>
      <c r="E82" s="93">
        <v>14</v>
      </c>
      <c r="F82" s="150">
        <v>0</v>
      </c>
      <c r="G82" s="93">
        <v>1</v>
      </c>
      <c r="H82" s="167">
        <f t="shared" ref="H82:H87" si="14">$H$2</f>
        <v>0</v>
      </c>
      <c r="I82" s="163">
        <f t="shared" si="10"/>
        <v>0</v>
      </c>
      <c r="J82" s="163">
        <f t="shared" si="11"/>
        <v>0</v>
      </c>
    </row>
    <row r="83" spans="1:10" s="87" customFormat="1" x14ac:dyDescent="0.25">
      <c r="A83" s="91" t="s">
        <v>410</v>
      </c>
      <c r="B83" s="116" t="s">
        <v>41</v>
      </c>
      <c r="C83" s="92" t="s">
        <v>42</v>
      </c>
      <c r="D83" s="93" t="s">
        <v>13</v>
      </c>
      <c r="E83" s="93">
        <v>21</v>
      </c>
      <c r="F83" s="150">
        <v>0</v>
      </c>
      <c r="G83" s="93">
        <v>1</v>
      </c>
      <c r="H83" s="167">
        <f t="shared" si="14"/>
        <v>0</v>
      </c>
      <c r="I83" s="163">
        <f t="shared" si="10"/>
        <v>0</v>
      </c>
      <c r="J83" s="163">
        <f t="shared" si="11"/>
        <v>0</v>
      </c>
    </row>
    <row r="84" spans="1:10" s="87" customFormat="1" x14ac:dyDescent="0.25">
      <c r="A84" s="91" t="s">
        <v>411</v>
      </c>
      <c r="B84" s="116" t="s">
        <v>35</v>
      </c>
      <c r="C84" s="92" t="s">
        <v>36</v>
      </c>
      <c r="D84" s="93" t="s">
        <v>13</v>
      </c>
      <c r="E84" s="93">
        <v>14</v>
      </c>
      <c r="F84" s="150">
        <v>0</v>
      </c>
      <c r="G84" s="93">
        <v>1</v>
      </c>
      <c r="H84" s="167">
        <f t="shared" si="14"/>
        <v>0</v>
      </c>
      <c r="I84" s="163">
        <f t="shared" si="10"/>
        <v>0</v>
      </c>
      <c r="J84" s="163">
        <f t="shared" si="11"/>
        <v>0</v>
      </c>
    </row>
    <row r="85" spans="1:10" s="87" customFormat="1" x14ac:dyDescent="0.25">
      <c r="A85" s="91" t="s">
        <v>412</v>
      </c>
      <c r="B85" s="116" t="s">
        <v>39</v>
      </c>
      <c r="C85" s="92" t="s">
        <v>40</v>
      </c>
      <c r="D85" s="93" t="s">
        <v>13</v>
      </c>
      <c r="E85" s="93">
        <v>14</v>
      </c>
      <c r="F85" s="150">
        <v>0</v>
      </c>
      <c r="G85" s="93">
        <v>1</v>
      </c>
      <c r="H85" s="167">
        <f t="shared" si="14"/>
        <v>0</v>
      </c>
      <c r="I85" s="163">
        <f t="shared" si="10"/>
        <v>0</v>
      </c>
      <c r="J85" s="163">
        <f t="shared" si="11"/>
        <v>0</v>
      </c>
    </row>
    <row r="86" spans="1:10" s="87" customFormat="1" x14ac:dyDescent="0.25">
      <c r="A86" s="91" t="s">
        <v>413</v>
      </c>
      <c r="B86" s="116" t="s">
        <v>223</v>
      </c>
      <c r="C86" s="92" t="s">
        <v>224</v>
      </c>
      <c r="D86" s="93" t="s">
        <v>13</v>
      </c>
      <c r="E86" s="93">
        <v>14</v>
      </c>
      <c r="F86" s="150">
        <v>0</v>
      </c>
      <c r="G86" s="93">
        <v>1</v>
      </c>
      <c r="H86" s="167">
        <f t="shared" si="14"/>
        <v>0</v>
      </c>
      <c r="I86" s="163">
        <f t="shared" si="10"/>
        <v>0</v>
      </c>
      <c r="J86" s="163">
        <f t="shared" si="11"/>
        <v>0</v>
      </c>
    </row>
    <row r="87" spans="1:10" s="87" customFormat="1" x14ac:dyDescent="0.25">
      <c r="A87" s="91" t="s">
        <v>414</v>
      </c>
      <c r="B87" s="116" t="s">
        <v>552</v>
      </c>
      <c r="C87" s="92" t="s">
        <v>553</v>
      </c>
      <c r="D87" s="93" t="s">
        <v>13</v>
      </c>
      <c r="E87" s="93">
        <v>21</v>
      </c>
      <c r="F87" s="150">
        <v>0</v>
      </c>
      <c r="G87" s="93">
        <v>1</v>
      </c>
      <c r="H87" s="167">
        <f t="shared" si="14"/>
        <v>0</v>
      </c>
      <c r="I87" s="163">
        <f t="shared" si="10"/>
        <v>0</v>
      </c>
      <c r="J87" s="163">
        <f t="shared" si="11"/>
        <v>0</v>
      </c>
    </row>
    <row r="88" spans="1:10" s="87" customFormat="1" ht="24" customHeight="1" x14ac:dyDescent="0.25">
      <c r="A88" s="91" t="s">
        <v>554</v>
      </c>
      <c r="B88" s="116" t="s">
        <v>555</v>
      </c>
      <c r="C88" s="92" t="s">
        <v>556</v>
      </c>
      <c r="D88" s="93">
        <v>36</v>
      </c>
      <c r="E88" s="93" t="s">
        <v>17</v>
      </c>
      <c r="F88" s="150">
        <v>3600</v>
      </c>
      <c r="G88" s="93">
        <v>1</v>
      </c>
      <c r="H88" s="175">
        <f>$H$3</f>
        <v>0</v>
      </c>
      <c r="I88" s="163">
        <f t="shared" si="10"/>
        <v>3600</v>
      </c>
      <c r="J88" s="163">
        <f t="shared" si="11"/>
        <v>3600</v>
      </c>
    </row>
    <row r="89" spans="1:10" s="87" customFormat="1" x14ac:dyDescent="0.25">
      <c r="A89" s="91" t="s">
        <v>415</v>
      </c>
      <c r="B89" s="116" t="s">
        <v>557</v>
      </c>
      <c r="C89" s="92" t="s">
        <v>558</v>
      </c>
      <c r="D89" s="93" t="s">
        <v>13</v>
      </c>
      <c r="E89" s="93">
        <v>14</v>
      </c>
      <c r="F89" s="150">
        <v>0</v>
      </c>
      <c r="G89" s="93">
        <v>1</v>
      </c>
      <c r="H89" s="167">
        <f t="shared" ref="H89:H90" si="15">$H$2</f>
        <v>0</v>
      </c>
      <c r="I89" s="163">
        <f t="shared" si="10"/>
        <v>0</v>
      </c>
      <c r="J89" s="163">
        <f t="shared" si="11"/>
        <v>0</v>
      </c>
    </row>
    <row r="90" spans="1:10" s="87" customFormat="1" x14ac:dyDescent="0.25">
      <c r="A90" s="91">
        <v>5.3</v>
      </c>
      <c r="B90" s="116" t="s">
        <v>364</v>
      </c>
      <c r="C90" s="92" t="s">
        <v>365</v>
      </c>
      <c r="D90" s="93" t="s">
        <v>13</v>
      </c>
      <c r="E90" s="93">
        <v>21</v>
      </c>
      <c r="F90" s="150">
        <v>5106.3500000000004</v>
      </c>
      <c r="G90" s="93">
        <v>1</v>
      </c>
      <c r="H90" s="167">
        <f t="shared" si="15"/>
        <v>0</v>
      </c>
      <c r="I90" s="163">
        <f t="shared" si="10"/>
        <v>5106.3500000000004</v>
      </c>
      <c r="J90" s="163">
        <f t="shared" si="11"/>
        <v>5106.3500000000004</v>
      </c>
    </row>
    <row r="91" spans="1:10" s="87" customFormat="1" x14ac:dyDescent="0.25">
      <c r="A91" s="91" t="s">
        <v>416</v>
      </c>
      <c r="B91" s="116" t="s">
        <v>367</v>
      </c>
      <c r="C91" s="92" t="s">
        <v>368</v>
      </c>
      <c r="D91" s="93">
        <v>36</v>
      </c>
      <c r="E91" s="93" t="s">
        <v>17</v>
      </c>
      <c r="F91" s="150">
        <v>8280</v>
      </c>
      <c r="G91" s="93">
        <v>1</v>
      </c>
      <c r="H91" s="175">
        <f>$H$3</f>
        <v>0</v>
      </c>
      <c r="I91" s="163">
        <f t="shared" si="10"/>
        <v>8280</v>
      </c>
      <c r="J91" s="163">
        <f t="shared" si="11"/>
        <v>8280</v>
      </c>
    </row>
    <row r="92" spans="1:10" s="87" customFormat="1" x14ac:dyDescent="0.25">
      <c r="A92" s="91" t="s">
        <v>417</v>
      </c>
      <c r="B92" s="116" t="s">
        <v>520</v>
      </c>
      <c r="C92" s="92" t="s">
        <v>521</v>
      </c>
      <c r="D92" s="93" t="s">
        <v>13</v>
      </c>
      <c r="E92" s="93">
        <v>14</v>
      </c>
      <c r="F92" s="150">
        <v>0</v>
      </c>
      <c r="G92" s="93">
        <v>1</v>
      </c>
      <c r="H92" s="167">
        <f t="shared" ref="H92:H106" si="16">$H$2</f>
        <v>0</v>
      </c>
      <c r="I92" s="163">
        <f t="shared" si="10"/>
        <v>0</v>
      </c>
      <c r="J92" s="163">
        <f t="shared" si="11"/>
        <v>0</v>
      </c>
    </row>
    <row r="93" spans="1:10" s="87" customFormat="1" x14ac:dyDescent="0.25">
      <c r="A93" s="91" t="s">
        <v>418</v>
      </c>
      <c r="B93" s="116" t="s">
        <v>20</v>
      </c>
      <c r="C93" s="92" t="s">
        <v>21</v>
      </c>
      <c r="D93" s="93" t="s">
        <v>13</v>
      </c>
      <c r="E93" s="93">
        <v>14</v>
      </c>
      <c r="F93" s="150">
        <v>7296.35</v>
      </c>
      <c r="G93" s="93">
        <v>1</v>
      </c>
      <c r="H93" s="167">
        <f t="shared" si="16"/>
        <v>0</v>
      </c>
      <c r="I93" s="163">
        <f t="shared" si="10"/>
        <v>7296.35</v>
      </c>
      <c r="J93" s="163">
        <f t="shared" si="11"/>
        <v>7296.35</v>
      </c>
    </row>
    <row r="94" spans="1:10" s="87" customFormat="1" x14ac:dyDescent="0.25">
      <c r="A94" s="91" t="s">
        <v>419</v>
      </c>
      <c r="B94" s="116" t="s">
        <v>275</v>
      </c>
      <c r="C94" s="92" t="s">
        <v>276</v>
      </c>
      <c r="D94" s="93" t="s">
        <v>13</v>
      </c>
      <c r="E94" s="93">
        <v>14</v>
      </c>
      <c r="F94" s="150">
        <v>0</v>
      </c>
      <c r="G94" s="93">
        <v>1</v>
      </c>
      <c r="H94" s="167">
        <f t="shared" si="16"/>
        <v>0</v>
      </c>
      <c r="I94" s="163">
        <f t="shared" si="10"/>
        <v>0</v>
      </c>
      <c r="J94" s="163">
        <f t="shared" si="11"/>
        <v>0</v>
      </c>
    </row>
    <row r="95" spans="1:10" s="87" customFormat="1" x14ac:dyDescent="0.25">
      <c r="A95" s="91" t="s">
        <v>420</v>
      </c>
      <c r="B95" s="116" t="s">
        <v>373</v>
      </c>
      <c r="C95" s="92" t="s">
        <v>374</v>
      </c>
      <c r="D95" s="93" t="s">
        <v>13</v>
      </c>
      <c r="E95" s="93">
        <v>14</v>
      </c>
      <c r="F95" s="150">
        <v>0</v>
      </c>
      <c r="G95" s="93">
        <v>1</v>
      </c>
      <c r="H95" s="167">
        <f t="shared" si="16"/>
        <v>0</v>
      </c>
      <c r="I95" s="163">
        <f t="shared" si="10"/>
        <v>0</v>
      </c>
      <c r="J95" s="163">
        <f t="shared" si="11"/>
        <v>0</v>
      </c>
    </row>
    <row r="96" spans="1:10" s="87" customFormat="1" x14ac:dyDescent="0.25">
      <c r="A96" s="91" t="s">
        <v>421</v>
      </c>
      <c r="B96" s="116" t="s">
        <v>22</v>
      </c>
      <c r="C96" s="92" t="s">
        <v>23</v>
      </c>
      <c r="D96" s="93" t="s">
        <v>13</v>
      </c>
      <c r="E96" s="93">
        <v>14</v>
      </c>
      <c r="F96" s="150">
        <v>14596.35</v>
      </c>
      <c r="G96" s="93">
        <v>1</v>
      </c>
      <c r="H96" s="167">
        <f t="shared" si="16"/>
        <v>0</v>
      </c>
      <c r="I96" s="163">
        <f t="shared" si="10"/>
        <v>14596.35</v>
      </c>
      <c r="J96" s="163">
        <f t="shared" si="11"/>
        <v>14596.35</v>
      </c>
    </row>
    <row r="97" spans="1:10" s="87" customFormat="1" x14ac:dyDescent="0.25">
      <c r="A97" s="91" t="s">
        <v>422</v>
      </c>
      <c r="B97" s="116" t="s">
        <v>24</v>
      </c>
      <c r="C97" s="92" t="s">
        <v>25</v>
      </c>
      <c r="D97" s="93" t="s">
        <v>13</v>
      </c>
      <c r="E97" s="93">
        <v>14</v>
      </c>
      <c r="F97" s="150">
        <v>14596.35</v>
      </c>
      <c r="G97" s="93">
        <v>1</v>
      </c>
      <c r="H97" s="167">
        <f t="shared" si="16"/>
        <v>0</v>
      </c>
      <c r="I97" s="163">
        <f t="shared" si="10"/>
        <v>14596.35</v>
      </c>
      <c r="J97" s="163">
        <f t="shared" si="11"/>
        <v>14596.35</v>
      </c>
    </row>
    <row r="98" spans="1:10" s="87" customFormat="1" x14ac:dyDescent="0.25">
      <c r="A98" s="91" t="s">
        <v>423</v>
      </c>
      <c r="B98" s="116" t="s">
        <v>26</v>
      </c>
      <c r="C98" s="92" t="s">
        <v>27</v>
      </c>
      <c r="D98" s="93" t="s">
        <v>13</v>
      </c>
      <c r="E98" s="93">
        <v>14</v>
      </c>
      <c r="F98" s="150">
        <v>7296.35</v>
      </c>
      <c r="G98" s="93">
        <v>1</v>
      </c>
      <c r="H98" s="167">
        <f t="shared" si="16"/>
        <v>0</v>
      </c>
      <c r="I98" s="163">
        <f t="shared" si="10"/>
        <v>7296.35</v>
      </c>
      <c r="J98" s="163">
        <f t="shared" si="11"/>
        <v>7296.35</v>
      </c>
    </row>
    <row r="99" spans="1:10" s="87" customFormat="1" x14ac:dyDescent="0.25">
      <c r="A99" s="91" t="s">
        <v>424</v>
      </c>
      <c r="B99" s="116" t="s">
        <v>26</v>
      </c>
      <c r="C99" s="92" t="s">
        <v>27</v>
      </c>
      <c r="D99" s="93" t="s">
        <v>13</v>
      </c>
      <c r="E99" s="93">
        <v>14</v>
      </c>
      <c r="F99" s="150">
        <v>7296.35</v>
      </c>
      <c r="G99" s="93">
        <v>1</v>
      </c>
      <c r="H99" s="167">
        <f t="shared" si="16"/>
        <v>0</v>
      </c>
      <c r="I99" s="163">
        <f t="shared" si="10"/>
        <v>7296.35</v>
      </c>
      <c r="J99" s="163">
        <f t="shared" si="11"/>
        <v>7296.35</v>
      </c>
    </row>
    <row r="100" spans="1:10" s="87" customFormat="1" x14ac:dyDescent="0.25">
      <c r="A100" s="91" t="s">
        <v>425</v>
      </c>
      <c r="B100" s="116" t="s">
        <v>26</v>
      </c>
      <c r="C100" s="92" t="s">
        <v>27</v>
      </c>
      <c r="D100" s="93" t="s">
        <v>13</v>
      </c>
      <c r="E100" s="93">
        <v>14</v>
      </c>
      <c r="F100" s="150">
        <v>7296.35</v>
      </c>
      <c r="G100" s="93">
        <v>1</v>
      </c>
      <c r="H100" s="167">
        <f t="shared" si="16"/>
        <v>0</v>
      </c>
      <c r="I100" s="163">
        <f t="shared" si="10"/>
        <v>7296.35</v>
      </c>
      <c r="J100" s="163">
        <f t="shared" si="11"/>
        <v>7296.35</v>
      </c>
    </row>
    <row r="101" spans="1:10" s="87" customFormat="1" x14ac:dyDescent="0.25">
      <c r="A101" s="91" t="s">
        <v>426</v>
      </c>
      <c r="B101" s="116" t="s">
        <v>26</v>
      </c>
      <c r="C101" s="92" t="s">
        <v>27</v>
      </c>
      <c r="D101" s="93" t="s">
        <v>13</v>
      </c>
      <c r="E101" s="93">
        <v>14</v>
      </c>
      <c r="F101" s="150">
        <v>7296.35</v>
      </c>
      <c r="G101" s="93">
        <v>1</v>
      </c>
      <c r="H101" s="167">
        <f t="shared" si="16"/>
        <v>0</v>
      </c>
      <c r="I101" s="163">
        <f t="shared" si="10"/>
        <v>7296.35</v>
      </c>
      <c r="J101" s="163">
        <f t="shared" si="11"/>
        <v>7296.35</v>
      </c>
    </row>
    <row r="102" spans="1:10" s="87" customFormat="1" x14ac:dyDescent="0.25">
      <c r="A102" s="91" t="s">
        <v>427</v>
      </c>
      <c r="B102" s="116" t="s">
        <v>383</v>
      </c>
      <c r="C102" s="92" t="s">
        <v>384</v>
      </c>
      <c r="D102" s="93" t="s">
        <v>13</v>
      </c>
      <c r="E102" s="93">
        <v>14</v>
      </c>
      <c r="F102" s="150">
        <v>2916.35</v>
      </c>
      <c r="G102" s="93">
        <v>1</v>
      </c>
      <c r="H102" s="167">
        <f t="shared" si="16"/>
        <v>0</v>
      </c>
      <c r="I102" s="163">
        <f t="shared" si="10"/>
        <v>2916.35</v>
      </c>
      <c r="J102" s="163">
        <f t="shared" si="11"/>
        <v>2916.35</v>
      </c>
    </row>
    <row r="103" spans="1:10" s="87" customFormat="1" x14ac:dyDescent="0.25">
      <c r="A103" s="91" t="s">
        <v>428</v>
      </c>
      <c r="B103" s="116" t="s">
        <v>30</v>
      </c>
      <c r="C103" s="92" t="s">
        <v>31</v>
      </c>
      <c r="D103" s="93" t="s">
        <v>13</v>
      </c>
      <c r="E103" s="93">
        <v>14</v>
      </c>
      <c r="F103" s="150">
        <v>0</v>
      </c>
      <c r="G103" s="93">
        <v>4</v>
      </c>
      <c r="H103" s="167">
        <f t="shared" si="16"/>
        <v>0</v>
      </c>
      <c r="I103" s="163">
        <f t="shared" si="10"/>
        <v>0</v>
      </c>
      <c r="J103" s="163">
        <f t="shared" si="11"/>
        <v>0</v>
      </c>
    </row>
    <row r="104" spans="1:10" s="87" customFormat="1" x14ac:dyDescent="0.25">
      <c r="A104" s="91" t="s">
        <v>429</v>
      </c>
      <c r="B104" s="116" t="s">
        <v>386</v>
      </c>
      <c r="C104" s="92" t="s">
        <v>384</v>
      </c>
      <c r="D104" s="93" t="s">
        <v>13</v>
      </c>
      <c r="E104" s="93">
        <v>14</v>
      </c>
      <c r="F104" s="150">
        <v>2916.35</v>
      </c>
      <c r="G104" s="93">
        <v>1</v>
      </c>
      <c r="H104" s="167">
        <f t="shared" si="16"/>
        <v>0</v>
      </c>
      <c r="I104" s="163">
        <f t="shared" si="10"/>
        <v>2916.35</v>
      </c>
      <c r="J104" s="163">
        <f t="shared" si="11"/>
        <v>2916.35</v>
      </c>
    </row>
    <row r="105" spans="1:10" s="87" customFormat="1" x14ac:dyDescent="0.25">
      <c r="A105" s="91" t="s">
        <v>430</v>
      </c>
      <c r="B105" s="116" t="s">
        <v>18</v>
      </c>
      <c r="C105" s="92" t="s">
        <v>19</v>
      </c>
      <c r="D105" s="93" t="s">
        <v>13</v>
      </c>
      <c r="E105" s="93">
        <v>14</v>
      </c>
      <c r="F105" s="150">
        <v>0</v>
      </c>
      <c r="G105" s="93">
        <v>1</v>
      </c>
      <c r="H105" s="167">
        <f t="shared" si="16"/>
        <v>0</v>
      </c>
      <c r="I105" s="163">
        <f t="shared" si="10"/>
        <v>0</v>
      </c>
      <c r="J105" s="163">
        <f t="shared" si="11"/>
        <v>0</v>
      </c>
    </row>
    <row r="106" spans="1:10" s="87" customFormat="1" x14ac:dyDescent="0.25">
      <c r="A106" s="91">
        <v>5.4</v>
      </c>
      <c r="B106" s="116" t="s">
        <v>535</v>
      </c>
      <c r="C106" s="92" t="s">
        <v>536</v>
      </c>
      <c r="D106" s="93" t="s">
        <v>13</v>
      </c>
      <c r="E106" s="93">
        <v>35</v>
      </c>
      <c r="F106" s="150">
        <v>13530</v>
      </c>
      <c r="G106" s="93">
        <v>1</v>
      </c>
      <c r="H106" s="167">
        <f t="shared" si="16"/>
        <v>0</v>
      </c>
      <c r="I106" s="163">
        <f t="shared" si="10"/>
        <v>13530</v>
      </c>
      <c r="J106" s="163">
        <f t="shared" si="11"/>
        <v>13530</v>
      </c>
    </row>
    <row r="107" spans="1:10" s="87" customFormat="1" x14ac:dyDescent="0.25">
      <c r="A107" s="91" t="s">
        <v>431</v>
      </c>
      <c r="B107" s="116" t="s">
        <v>538</v>
      </c>
      <c r="C107" s="92" t="s">
        <v>539</v>
      </c>
      <c r="D107" s="93">
        <v>36</v>
      </c>
      <c r="E107" s="93" t="s">
        <v>17</v>
      </c>
      <c r="F107" s="150">
        <v>0</v>
      </c>
      <c r="G107" s="93">
        <v>1</v>
      </c>
      <c r="H107" s="175">
        <f>$H$3</f>
        <v>0</v>
      </c>
      <c r="I107" s="163">
        <f t="shared" si="10"/>
        <v>0</v>
      </c>
      <c r="J107" s="163">
        <f t="shared" si="11"/>
        <v>0</v>
      </c>
    </row>
    <row r="108" spans="1:10" s="87" customFormat="1" x14ac:dyDescent="0.25">
      <c r="A108" s="91" t="s">
        <v>432</v>
      </c>
      <c r="B108" s="116" t="s">
        <v>541</v>
      </c>
      <c r="C108" s="92" t="s">
        <v>542</v>
      </c>
      <c r="D108" s="93" t="s">
        <v>13</v>
      </c>
      <c r="E108" s="93">
        <v>14</v>
      </c>
      <c r="F108" s="150">
        <v>0</v>
      </c>
      <c r="G108" s="93">
        <v>10</v>
      </c>
      <c r="H108" s="167">
        <f t="shared" ref="H108:H111" si="17">$H$2</f>
        <v>0</v>
      </c>
      <c r="I108" s="163">
        <f t="shared" si="10"/>
        <v>0</v>
      </c>
      <c r="J108" s="163">
        <f t="shared" si="11"/>
        <v>0</v>
      </c>
    </row>
    <row r="109" spans="1:10" s="87" customFormat="1" x14ac:dyDescent="0.25">
      <c r="A109" s="91" t="s">
        <v>433</v>
      </c>
      <c r="B109" s="116" t="s">
        <v>226</v>
      </c>
      <c r="C109" s="92" t="s">
        <v>227</v>
      </c>
      <c r="D109" s="93" t="s">
        <v>13</v>
      </c>
      <c r="E109" s="93">
        <v>14</v>
      </c>
      <c r="F109" s="150">
        <v>0</v>
      </c>
      <c r="G109" s="93">
        <v>10</v>
      </c>
      <c r="H109" s="167">
        <f t="shared" si="17"/>
        <v>0</v>
      </c>
      <c r="I109" s="163">
        <f t="shared" si="10"/>
        <v>0</v>
      </c>
      <c r="J109" s="163">
        <f t="shared" si="11"/>
        <v>0</v>
      </c>
    </row>
    <row r="110" spans="1:10" s="87" customFormat="1" x14ac:dyDescent="0.25">
      <c r="A110" s="91" t="s">
        <v>434</v>
      </c>
      <c r="B110" s="116" t="s">
        <v>33</v>
      </c>
      <c r="C110" s="92" t="s">
        <v>34</v>
      </c>
      <c r="D110" s="93" t="s">
        <v>13</v>
      </c>
      <c r="E110" s="93">
        <v>14</v>
      </c>
      <c r="F110" s="150">
        <v>0</v>
      </c>
      <c r="G110" s="93">
        <v>10</v>
      </c>
      <c r="H110" s="167">
        <f t="shared" si="17"/>
        <v>0</v>
      </c>
      <c r="I110" s="163">
        <f t="shared" si="10"/>
        <v>0</v>
      </c>
      <c r="J110" s="163">
        <f t="shared" si="11"/>
        <v>0</v>
      </c>
    </row>
    <row r="111" spans="1:10" s="87" customFormat="1" x14ac:dyDescent="0.25">
      <c r="A111" s="91" t="s">
        <v>435</v>
      </c>
      <c r="B111" s="116" t="s">
        <v>546</v>
      </c>
      <c r="C111" s="92" t="s">
        <v>547</v>
      </c>
      <c r="D111" s="93" t="s">
        <v>13</v>
      </c>
      <c r="E111" s="93">
        <v>14</v>
      </c>
      <c r="F111" s="150">
        <v>0</v>
      </c>
      <c r="G111" s="93">
        <v>10</v>
      </c>
      <c r="H111" s="167">
        <f t="shared" si="17"/>
        <v>0</v>
      </c>
      <c r="I111" s="163">
        <f t="shared" si="10"/>
        <v>0</v>
      </c>
      <c r="J111" s="163">
        <f t="shared" si="11"/>
        <v>0</v>
      </c>
    </row>
    <row r="112" spans="1:10" s="87" customFormat="1" x14ac:dyDescent="0.25">
      <c r="A112" s="91" t="s">
        <v>436</v>
      </c>
      <c r="B112" s="116" t="s">
        <v>549</v>
      </c>
      <c r="C112" s="92" t="s">
        <v>550</v>
      </c>
      <c r="D112" s="93">
        <v>36</v>
      </c>
      <c r="E112" s="93" t="s">
        <v>17</v>
      </c>
      <c r="F112" s="150">
        <v>198</v>
      </c>
      <c r="G112" s="93">
        <v>10</v>
      </c>
      <c r="H112" s="175">
        <f>$H$3</f>
        <v>0</v>
      </c>
      <c r="I112" s="163">
        <f t="shared" si="10"/>
        <v>198</v>
      </c>
      <c r="J112" s="163">
        <f t="shared" si="11"/>
        <v>1980</v>
      </c>
    </row>
    <row r="113" spans="1:10" x14ac:dyDescent="0.25">
      <c r="A113" s="71"/>
      <c r="B113" s="71"/>
      <c r="D113" s="71"/>
      <c r="E113" s="71"/>
      <c r="F113" s="71"/>
      <c r="G113" s="71"/>
    </row>
    <row r="114" spans="1:10" s="162" customFormat="1" ht="20.100000000000001" customHeight="1" thickBot="1" x14ac:dyDescent="0.3">
      <c r="A114" s="159" t="s">
        <v>10</v>
      </c>
      <c r="B114" s="311" t="s">
        <v>778</v>
      </c>
      <c r="C114" s="311"/>
      <c r="D114" s="311"/>
      <c r="E114" s="311"/>
      <c r="F114" s="312"/>
      <c r="G114" s="183" t="s">
        <v>10</v>
      </c>
      <c r="H114" s="161"/>
      <c r="I114" s="178"/>
      <c r="J114" s="178"/>
    </row>
    <row r="115" spans="1:10" s="174" customFormat="1" ht="45" customHeight="1" thickTop="1" x14ac:dyDescent="0.25">
      <c r="A115" s="184"/>
      <c r="B115" s="184" t="s">
        <v>5</v>
      </c>
      <c r="C115" s="184" t="s">
        <v>6</v>
      </c>
      <c r="D115" s="184" t="s">
        <v>247</v>
      </c>
      <c r="E115" s="184" t="s">
        <v>7</v>
      </c>
      <c r="F115" s="185" t="s">
        <v>8</v>
      </c>
      <c r="G115" s="184" t="s">
        <v>9</v>
      </c>
      <c r="H115" s="172" t="s">
        <v>775</v>
      </c>
      <c r="I115" s="173" t="s">
        <v>776</v>
      </c>
      <c r="J115" s="173" t="s">
        <v>777</v>
      </c>
    </row>
    <row r="116" spans="1:10" s="87" customFormat="1" ht="15" customHeight="1" x14ac:dyDescent="0.25">
      <c r="A116" s="103">
        <v>1</v>
      </c>
      <c r="B116" s="139" t="s">
        <v>764</v>
      </c>
      <c r="C116" s="104" t="s">
        <v>765</v>
      </c>
      <c r="D116" s="105" t="s">
        <v>13</v>
      </c>
      <c r="E116" s="105">
        <v>14</v>
      </c>
      <c r="F116" s="156">
        <v>8995</v>
      </c>
      <c r="G116" s="105">
        <v>0</v>
      </c>
      <c r="H116" s="167">
        <f t="shared" ref="H116:H124" si="18">$H$2</f>
        <v>0</v>
      </c>
      <c r="I116" s="163">
        <f t="shared" ref="I116:I124" si="19">ROUND(F116-(F116*H116),2)</f>
        <v>8995</v>
      </c>
      <c r="J116" s="163">
        <f t="shared" ref="J116:J124" si="20">ROUND((I116*G116),2)</f>
        <v>0</v>
      </c>
    </row>
    <row r="117" spans="1:10" s="87" customFormat="1" ht="15" customHeight="1" x14ac:dyDescent="0.25">
      <c r="A117" s="103">
        <v>2</v>
      </c>
      <c r="B117" s="139" t="s">
        <v>766</v>
      </c>
      <c r="C117" s="104" t="s">
        <v>767</v>
      </c>
      <c r="D117" s="105" t="s">
        <v>13</v>
      </c>
      <c r="E117" s="105">
        <v>14</v>
      </c>
      <c r="F117" s="156">
        <v>26995</v>
      </c>
      <c r="G117" s="105">
        <v>0</v>
      </c>
      <c r="H117" s="167">
        <f t="shared" si="18"/>
        <v>0</v>
      </c>
      <c r="I117" s="163">
        <f t="shared" si="19"/>
        <v>26995</v>
      </c>
      <c r="J117" s="163">
        <f t="shared" si="20"/>
        <v>0</v>
      </c>
    </row>
    <row r="118" spans="1:10" x14ac:dyDescent="0.25">
      <c r="A118" s="61">
        <v>6</v>
      </c>
      <c r="B118" s="139" t="s">
        <v>217</v>
      </c>
      <c r="C118" s="62" t="s">
        <v>218</v>
      </c>
      <c r="D118" s="72" t="s">
        <v>13</v>
      </c>
      <c r="E118" s="72">
        <v>14</v>
      </c>
      <c r="F118" s="155">
        <v>200</v>
      </c>
      <c r="G118" s="72">
        <v>0</v>
      </c>
      <c r="H118" s="167">
        <f t="shared" si="18"/>
        <v>0</v>
      </c>
      <c r="I118" s="163">
        <f t="shared" si="19"/>
        <v>200</v>
      </c>
      <c r="J118" s="163">
        <f t="shared" si="20"/>
        <v>0</v>
      </c>
    </row>
    <row r="119" spans="1:10" x14ac:dyDescent="0.25">
      <c r="A119" s="61">
        <v>7</v>
      </c>
      <c r="B119" s="139" t="s">
        <v>237</v>
      </c>
      <c r="C119" s="62" t="s">
        <v>238</v>
      </c>
      <c r="D119" s="72" t="s">
        <v>13</v>
      </c>
      <c r="E119" s="72">
        <v>14</v>
      </c>
      <c r="F119" s="155">
        <v>650</v>
      </c>
      <c r="G119" s="72">
        <v>4</v>
      </c>
      <c r="H119" s="167">
        <f t="shared" si="18"/>
        <v>0</v>
      </c>
      <c r="I119" s="163">
        <f t="shared" si="19"/>
        <v>650</v>
      </c>
      <c r="J119" s="163">
        <f t="shared" si="20"/>
        <v>2600</v>
      </c>
    </row>
    <row r="120" spans="1:10" x14ac:dyDescent="0.25">
      <c r="A120" s="61">
        <v>8</v>
      </c>
      <c r="B120" s="139" t="s">
        <v>214</v>
      </c>
      <c r="C120" s="62" t="s">
        <v>437</v>
      </c>
      <c r="D120" s="72" t="s">
        <v>13</v>
      </c>
      <c r="E120" s="72">
        <v>14</v>
      </c>
      <c r="F120" s="155">
        <v>1900</v>
      </c>
      <c r="G120" s="72">
        <v>4</v>
      </c>
      <c r="H120" s="167">
        <f t="shared" si="18"/>
        <v>0</v>
      </c>
      <c r="I120" s="163">
        <f t="shared" si="19"/>
        <v>1900</v>
      </c>
      <c r="J120" s="163">
        <f t="shared" si="20"/>
        <v>7600</v>
      </c>
    </row>
    <row r="121" spans="1:10" x14ac:dyDescent="0.25">
      <c r="A121" s="61">
        <v>9</v>
      </c>
      <c r="B121" s="139" t="s">
        <v>438</v>
      </c>
      <c r="C121" s="62" t="s">
        <v>215</v>
      </c>
      <c r="D121" s="72" t="s">
        <v>13</v>
      </c>
      <c r="E121" s="72">
        <v>14</v>
      </c>
      <c r="F121" s="155">
        <v>100</v>
      </c>
      <c r="G121" s="72">
        <v>0</v>
      </c>
      <c r="H121" s="167">
        <f t="shared" si="18"/>
        <v>0</v>
      </c>
      <c r="I121" s="163">
        <f t="shared" si="19"/>
        <v>100</v>
      </c>
      <c r="J121" s="163">
        <f t="shared" si="20"/>
        <v>0</v>
      </c>
    </row>
    <row r="122" spans="1:10" x14ac:dyDescent="0.25">
      <c r="A122" s="61">
        <v>10</v>
      </c>
      <c r="B122" s="139" t="s">
        <v>439</v>
      </c>
      <c r="C122" s="62" t="s">
        <v>216</v>
      </c>
      <c r="D122" s="72" t="s">
        <v>13</v>
      </c>
      <c r="E122" s="72">
        <v>14</v>
      </c>
      <c r="F122" s="155">
        <v>100</v>
      </c>
      <c r="G122" s="72">
        <v>0</v>
      </c>
      <c r="H122" s="167">
        <f t="shared" si="18"/>
        <v>0</v>
      </c>
      <c r="I122" s="163">
        <f t="shared" si="19"/>
        <v>100</v>
      </c>
      <c r="J122" s="163">
        <f t="shared" si="20"/>
        <v>0</v>
      </c>
    </row>
    <row r="123" spans="1:10" x14ac:dyDescent="0.25">
      <c r="A123" s="61">
        <v>11</v>
      </c>
      <c r="B123" s="139" t="s">
        <v>88</v>
      </c>
      <c r="C123" s="62" t="s">
        <v>89</v>
      </c>
      <c r="D123" s="72" t="s">
        <v>13</v>
      </c>
      <c r="E123" s="72">
        <v>14</v>
      </c>
      <c r="F123" s="155">
        <v>150</v>
      </c>
      <c r="G123" s="72">
        <v>0</v>
      </c>
      <c r="H123" s="167">
        <f t="shared" si="18"/>
        <v>0</v>
      </c>
      <c r="I123" s="163">
        <f t="shared" si="19"/>
        <v>150</v>
      </c>
      <c r="J123" s="163">
        <f t="shared" si="20"/>
        <v>0</v>
      </c>
    </row>
    <row r="124" spans="1:10" s="87" customFormat="1" x14ac:dyDescent="0.25">
      <c r="A124" s="258" t="s">
        <v>385</v>
      </c>
      <c r="B124" s="259" t="s">
        <v>18</v>
      </c>
      <c r="C124" s="104" t="s">
        <v>19</v>
      </c>
      <c r="D124" s="105" t="s">
        <v>13</v>
      </c>
      <c r="E124" s="105">
        <v>14</v>
      </c>
      <c r="F124" s="156">
        <v>50</v>
      </c>
      <c r="G124" s="105">
        <v>2</v>
      </c>
      <c r="H124" s="167">
        <f t="shared" si="18"/>
        <v>0</v>
      </c>
      <c r="I124" s="163">
        <f t="shared" si="19"/>
        <v>50</v>
      </c>
      <c r="J124" s="163">
        <f t="shared" si="20"/>
        <v>100</v>
      </c>
    </row>
    <row r="125" spans="1:10" x14ac:dyDescent="0.25">
      <c r="A125" s="64"/>
      <c r="B125" s="140"/>
      <c r="C125" s="63"/>
      <c r="D125" s="58"/>
      <c r="E125" s="58"/>
      <c r="F125" s="157"/>
      <c r="G125" s="58"/>
    </row>
    <row r="126" spans="1:10" s="162" customFormat="1" ht="20.100000000000001" customHeight="1" thickBot="1" x14ac:dyDescent="0.3">
      <c r="A126" s="159" t="s">
        <v>10</v>
      </c>
      <c r="B126" s="311" t="s">
        <v>248</v>
      </c>
      <c r="C126" s="311"/>
      <c r="D126" s="311"/>
      <c r="E126" s="311"/>
      <c r="F126" s="311"/>
      <c r="G126" s="186">
        <f>G128+G130+G131+G132+G133+G138</f>
        <v>51</v>
      </c>
      <c r="H126" s="161"/>
      <c r="I126" s="178"/>
      <c r="J126" s="178"/>
    </row>
    <row r="127" spans="1:10" s="174" customFormat="1" ht="45" customHeight="1" thickTop="1" x14ac:dyDescent="0.25">
      <c r="A127" s="184"/>
      <c r="B127" s="184" t="s">
        <v>5</v>
      </c>
      <c r="C127" s="184" t="s">
        <v>6</v>
      </c>
      <c r="D127" s="184" t="s">
        <v>247</v>
      </c>
      <c r="E127" s="184" t="s">
        <v>7</v>
      </c>
      <c r="F127" s="185" t="s">
        <v>8</v>
      </c>
      <c r="G127" s="184" t="s">
        <v>9</v>
      </c>
      <c r="H127" s="172" t="s">
        <v>775</v>
      </c>
      <c r="I127" s="173" t="s">
        <v>776</v>
      </c>
      <c r="J127" s="173" t="s">
        <v>777</v>
      </c>
    </row>
    <row r="128" spans="1:10" x14ac:dyDescent="0.25">
      <c r="A128" s="61">
        <v>12</v>
      </c>
      <c r="B128" s="139" t="s">
        <v>52</v>
      </c>
      <c r="C128" s="62" t="s">
        <v>239</v>
      </c>
      <c r="D128" s="72" t="s">
        <v>13</v>
      </c>
      <c r="E128" s="72">
        <v>14</v>
      </c>
      <c r="F128" s="155">
        <v>255</v>
      </c>
      <c r="G128" s="72">
        <v>20</v>
      </c>
      <c r="H128" s="167">
        <f t="shared" ref="H128:H138" si="21">$H$2</f>
        <v>0</v>
      </c>
      <c r="I128" s="163">
        <f>ROUND(F128-(F128*H128),2)</f>
        <v>255</v>
      </c>
      <c r="J128" s="163">
        <f>ROUND((I128*G128),2)</f>
        <v>5100</v>
      </c>
    </row>
    <row r="129" spans="1:10" x14ac:dyDescent="0.25">
      <c r="A129" s="61">
        <v>13</v>
      </c>
      <c r="B129" s="139" t="s">
        <v>53</v>
      </c>
      <c r="C129" s="62" t="s">
        <v>54</v>
      </c>
      <c r="D129" s="72" t="s">
        <v>13</v>
      </c>
      <c r="E129" s="72">
        <v>14</v>
      </c>
      <c r="F129" s="155">
        <v>75</v>
      </c>
      <c r="G129" s="72">
        <f>G128</f>
        <v>20</v>
      </c>
      <c r="H129" s="167">
        <f t="shared" si="21"/>
        <v>0</v>
      </c>
      <c r="I129" s="163">
        <f t="shared" ref="I129:I141" si="22">ROUND(F129-(F129*H129),2)</f>
        <v>75</v>
      </c>
      <c r="J129" s="163">
        <f t="shared" ref="J129:J141" si="23">ROUND((I129*G129),2)</f>
        <v>1500</v>
      </c>
    </row>
    <row r="130" spans="1:10" x14ac:dyDescent="0.25">
      <c r="A130" s="61">
        <v>14</v>
      </c>
      <c r="B130" s="139" t="s">
        <v>55</v>
      </c>
      <c r="C130" s="62" t="s">
        <v>241</v>
      </c>
      <c r="D130" s="72" t="s">
        <v>13</v>
      </c>
      <c r="E130" s="72">
        <v>21</v>
      </c>
      <c r="F130" s="155">
        <v>575</v>
      </c>
      <c r="G130" s="72">
        <v>25</v>
      </c>
      <c r="H130" s="167">
        <f t="shared" si="21"/>
        <v>0</v>
      </c>
      <c r="I130" s="163">
        <f t="shared" si="22"/>
        <v>575</v>
      </c>
      <c r="J130" s="163">
        <f t="shared" si="23"/>
        <v>14375</v>
      </c>
    </row>
    <row r="131" spans="1:10" x14ac:dyDescent="0.25">
      <c r="A131" s="73">
        <v>15</v>
      </c>
      <c r="B131" s="141" t="s">
        <v>56</v>
      </c>
      <c r="C131" s="62" t="s">
        <v>242</v>
      </c>
      <c r="D131" s="72" t="s">
        <v>13</v>
      </c>
      <c r="E131" s="72">
        <v>56</v>
      </c>
      <c r="F131" s="155">
        <v>795</v>
      </c>
      <c r="G131" s="72">
        <v>2</v>
      </c>
      <c r="H131" s="167">
        <f t="shared" si="21"/>
        <v>0</v>
      </c>
      <c r="I131" s="163">
        <f t="shared" si="22"/>
        <v>795</v>
      </c>
      <c r="J131" s="163">
        <f t="shared" si="23"/>
        <v>1590</v>
      </c>
    </row>
    <row r="132" spans="1:10" x14ac:dyDescent="0.25">
      <c r="A132" s="73">
        <v>16</v>
      </c>
      <c r="B132" s="141" t="s">
        <v>57</v>
      </c>
      <c r="C132" s="62" t="s">
        <v>58</v>
      </c>
      <c r="D132" s="72" t="s">
        <v>13</v>
      </c>
      <c r="E132" s="72">
        <v>21</v>
      </c>
      <c r="F132" s="155">
        <v>490</v>
      </c>
      <c r="G132" s="72">
        <v>2</v>
      </c>
      <c r="H132" s="167">
        <f t="shared" si="21"/>
        <v>0</v>
      </c>
      <c r="I132" s="163">
        <f t="shared" si="22"/>
        <v>490</v>
      </c>
      <c r="J132" s="163">
        <f t="shared" si="23"/>
        <v>980</v>
      </c>
    </row>
    <row r="133" spans="1:10" x14ac:dyDescent="0.25">
      <c r="A133" s="73">
        <v>17</v>
      </c>
      <c r="B133" s="141" t="s">
        <v>59</v>
      </c>
      <c r="C133" s="62" t="s">
        <v>243</v>
      </c>
      <c r="D133" s="72" t="s">
        <v>13</v>
      </c>
      <c r="E133" s="72">
        <v>15</v>
      </c>
      <c r="F133" s="155">
        <v>1495</v>
      </c>
      <c r="G133" s="72">
        <v>1</v>
      </c>
      <c r="H133" s="167">
        <f t="shared" si="21"/>
        <v>0</v>
      </c>
      <c r="I133" s="163">
        <f t="shared" si="22"/>
        <v>1495</v>
      </c>
      <c r="J133" s="163">
        <f t="shared" si="23"/>
        <v>1495</v>
      </c>
    </row>
    <row r="134" spans="1:10" x14ac:dyDescent="0.25">
      <c r="A134" s="73">
        <v>17.100000000000001</v>
      </c>
      <c r="B134" s="121" t="s">
        <v>244</v>
      </c>
      <c r="C134" s="62" t="s">
        <v>245</v>
      </c>
      <c r="D134" s="72" t="s">
        <v>13</v>
      </c>
      <c r="E134" s="72">
        <v>14</v>
      </c>
      <c r="F134" s="155">
        <v>0</v>
      </c>
      <c r="G134" s="72">
        <f>G133</f>
        <v>1</v>
      </c>
      <c r="H134" s="167">
        <f t="shared" si="21"/>
        <v>0</v>
      </c>
      <c r="I134" s="163">
        <f t="shared" si="22"/>
        <v>0</v>
      </c>
      <c r="J134" s="163">
        <f t="shared" si="23"/>
        <v>0</v>
      </c>
    </row>
    <row r="135" spans="1:10" x14ac:dyDescent="0.25">
      <c r="A135" s="73">
        <v>18</v>
      </c>
      <c r="B135" s="141" t="s">
        <v>440</v>
      </c>
      <c r="C135" s="62" t="s">
        <v>441</v>
      </c>
      <c r="D135" s="72" t="s">
        <v>13</v>
      </c>
      <c r="E135" s="72">
        <v>14</v>
      </c>
      <c r="F135" s="155">
        <v>350</v>
      </c>
      <c r="G135" s="72">
        <f>G133</f>
        <v>1</v>
      </c>
      <c r="H135" s="167">
        <f t="shared" si="21"/>
        <v>0</v>
      </c>
      <c r="I135" s="163">
        <f t="shared" si="22"/>
        <v>350</v>
      </c>
      <c r="J135" s="163">
        <f t="shared" si="23"/>
        <v>350</v>
      </c>
    </row>
    <row r="136" spans="1:10" x14ac:dyDescent="0.25">
      <c r="A136" s="129">
        <v>24</v>
      </c>
      <c r="B136" s="142" t="s">
        <v>85</v>
      </c>
      <c r="C136" s="63" t="s">
        <v>86</v>
      </c>
      <c r="D136" s="58" t="s">
        <v>13</v>
      </c>
      <c r="E136" s="58">
        <v>14</v>
      </c>
      <c r="F136" s="157">
        <v>65</v>
      </c>
      <c r="G136" s="58">
        <f>G131</f>
        <v>2</v>
      </c>
      <c r="H136" s="167">
        <f t="shared" si="21"/>
        <v>0</v>
      </c>
      <c r="I136" s="163">
        <f t="shared" si="22"/>
        <v>65</v>
      </c>
      <c r="J136" s="163">
        <f t="shared" si="23"/>
        <v>130</v>
      </c>
    </row>
    <row r="137" spans="1:10" x14ac:dyDescent="0.25">
      <c r="A137" s="129">
        <v>25</v>
      </c>
      <c r="B137" s="142" t="s">
        <v>87</v>
      </c>
      <c r="C137" s="63" t="s">
        <v>60</v>
      </c>
      <c r="D137" s="58" t="s">
        <v>13</v>
      </c>
      <c r="E137" s="58">
        <v>14</v>
      </c>
      <c r="F137" s="157">
        <v>10</v>
      </c>
      <c r="G137" s="58">
        <f>G136</f>
        <v>2</v>
      </c>
      <c r="H137" s="167">
        <f t="shared" si="21"/>
        <v>0</v>
      </c>
      <c r="I137" s="163">
        <f t="shared" si="22"/>
        <v>10</v>
      </c>
      <c r="J137" s="163">
        <f t="shared" si="23"/>
        <v>20</v>
      </c>
    </row>
    <row r="138" spans="1:10" x14ac:dyDescent="0.25">
      <c r="A138" s="129">
        <v>29</v>
      </c>
      <c r="B138" s="142" t="s">
        <v>487</v>
      </c>
      <c r="C138" s="63" t="s">
        <v>488</v>
      </c>
      <c r="D138" s="58" t="s">
        <v>13</v>
      </c>
      <c r="E138" s="58">
        <v>21</v>
      </c>
      <c r="F138" s="157">
        <v>2750</v>
      </c>
      <c r="G138" s="58">
        <v>1</v>
      </c>
      <c r="H138" s="167">
        <f t="shared" si="21"/>
        <v>0</v>
      </c>
      <c r="I138" s="163">
        <f t="shared" si="22"/>
        <v>2750</v>
      </c>
      <c r="J138" s="163">
        <f t="shared" si="23"/>
        <v>2750</v>
      </c>
    </row>
    <row r="139" spans="1:10" x14ac:dyDescent="0.25">
      <c r="A139" s="129" t="s">
        <v>489</v>
      </c>
      <c r="B139" s="143" t="s">
        <v>490</v>
      </c>
      <c r="C139" s="63" t="s">
        <v>491</v>
      </c>
      <c r="D139" s="58">
        <v>36</v>
      </c>
      <c r="E139" s="58" t="s">
        <v>17</v>
      </c>
      <c r="F139" s="157">
        <v>660</v>
      </c>
      <c r="G139" s="58">
        <f>G138</f>
        <v>1</v>
      </c>
      <c r="H139" s="175">
        <f>$H$3</f>
        <v>0</v>
      </c>
      <c r="I139" s="163">
        <f t="shared" si="22"/>
        <v>660</v>
      </c>
      <c r="J139" s="163">
        <f t="shared" si="23"/>
        <v>660</v>
      </c>
    </row>
    <row r="140" spans="1:10" x14ac:dyDescent="0.25">
      <c r="A140" s="129">
        <v>29.1</v>
      </c>
      <c r="B140" s="143" t="s">
        <v>492</v>
      </c>
      <c r="C140" s="63" t="s">
        <v>60</v>
      </c>
      <c r="D140" s="58" t="s">
        <v>13</v>
      </c>
      <c r="E140" s="58">
        <v>21</v>
      </c>
      <c r="F140" s="157">
        <v>0</v>
      </c>
      <c r="G140" s="58">
        <f>G138</f>
        <v>1</v>
      </c>
      <c r="H140" s="167">
        <f>$H$2</f>
        <v>0</v>
      </c>
      <c r="I140" s="163">
        <f t="shared" si="22"/>
        <v>0</v>
      </c>
      <c r="J140" s="163">
        <f t="shared" si="23"/>
        <v>0</v>
      </c>
    </row>
    <row r="141" spans="1:10" x14ac:dyDescent="0.25">
      <c r="A141" s="191"/>
      <c r="B141" s="192" t="s">
        <v>780</v>
      </c>
      <c r="C141" s="63" t="s">
        <v>781</v>
      </c>
      <c r="D141" s="58" t="s">
        <v>13</v>
      </c>
      <c r="E141" s="58">
        <v>21</v>
      </c>
      <c r="F141" s="193">
        <v>5</v>
      </c>
      <c r="G141" s="58">
        <v>20</v>
      </c>
      <c r="H141" s="167">
        <f>$H$2</f>
        <v>0</v>
      </c>
      <c r="I141" s="163">
        <f t="shared" si="22"/>
        <v>5</v>
      </c>
      <c r="J141" s="163">
        <f t="shared" si="23"/>
        <v>100</v>
      </c>
    </row>
    <row r="142" spans="1:10" x14ac:dyDescent="0.25">
      <c r="A142" s="129"/>
      <c r="B142" s="143"/>
      <c r="C142" s="63"/>
      <c r="D142" s="58"/>
      <c r="E142" s="58"/>
      <c r="F142" s="157"/>
      <c r="G142" s="58"/>
    </row>
    <row r="143" spans="1:10" s="179" customFormat="1" ht="20.100000000000001" customHeight="1" thickBot="1" x14ac:dyDescent="0.3">
      <c r="A143" s="159" t="s">
        <v>10</v>
      </c>
      <c r="B143" s="311" t="s">
        <v>249</v>
      </c>
      <c r="C143" s="311"/>
      <c r="D143" s="311"/>
      <c r="E143" s="311"/>
      <c r="F143" s="312"/>
      <c r="G143" s="183" t="s">
        <v>10</v>
      </c>
      <c r="H143" s="161"/>
      <c r="I143" s="178"/>
      <c r="J143" s="178"/>
    </row>
    <row r="144" spans="1:10" s="174" customFormat="1" ht="45" customHeight="1" thickTop="1" x14ac:dyDescent="0.25">
      <c r="A144" s="184"/>
      <c r="B144" s="184" t="s">
        <v>5</v>
      </c>
      <c r="C144" s="184" t="s">
        <v>6</v>
      </c>
      <c r="D144" s="184" t="s">
        <v>247</v>
      </c>
      <c r="E144" s="184" t="s">
        <v>7</v>
      </c>
      <c r="F144" s="185" t="s">
        <v>8</v>
      </c>
      <c r="G144" s="184" t="s">
        <v>9</v>
      </c>
      <c r="H144" s="172" t="s">
        <v>775</v>
      </c>
      <c r="I144" s="173" t="s">
        <v>776</v>
      </c>
      <c r="J144" s="173" t="s">
        <v>777</v>
      </c>
    </row>
    <row r="145" spans="1:10" x14ac:dyDescent="0.25">
      <c r="A145" s="73">
        <v>32</v>
      </c>
      <c r="B145" s="141" t="s">
        <v>744</v>
      </c>
      <c r="C145" s="62" t="s">
        <v>745</v>
      </c>
      <c r="D145" s="72" t="s">
        <v>13</v>
      </c>
      <c r="E145" s="72">
        <v>14</v>
      </c>
      <c r="F145" s="155">
        <v>3990</v>
      </c>
      <c r="G145" s="72">
        <v>1</v>
      </c>
      <c r="H145" s="167">
        <f t="shared" ref="H145" si="24">$H$2</f>
        <v>0</v>
      </c>
      <c r="I145" s="182">
        <f t="shared" ref="I145:I167" si="25">ROUND(F145-(F145*H145),2)</f>
        <v>3990</v>
      </c>
      <c r="J145" s="182">
        <f t="shared" ref="J145:J167" si="26">ROUND((I145*G145),2)</f>
        <v>3990</v>
      </c>
    </row>
    <row r="146" spans="1:10" ht="24" customHeight="1" x14ac:dyDescent="0.25">
      <c r="A146" s="73" t="s">
        <v>746</v>
      </c>
      <c r="B146" s="121" t="s">
        <v>747</v>
      </c>
      <c r="C146" s="62" t="s">
        <v>748</v>
      </c>
      <c r="D146" s="72">
        <v>36</v>
      </c>
      <c r="E146" s="72" t="s">
        <v>17</v>
      </c>
      <c r="F146" s="155">
        <v>960</v>
      </c>
      <c r="G146" s="72">
        <v>1</v>
      </c>
      <c r="H146" s="175">
        <f>$H$3</f>
        <v>0</v>
      </c>
      <c r="I146" s="182">
        <f t="shared" si="25"/>
        <v>960</v>
      </c>
      <c r="J146" s="182">
        <f t="shared" si="26"/>
        <v>960</v>
      </c>
    </row>
    <row r="147" spans="1:10" x14ac:dyDescent="0.25">
      <c r="A147" s="73">
        <v>32.1</v>
      </c>
      <c r="B147" s="121" t="s">
        <v>63</v>
      </c>
      <c r="C147" s="62" t="s">
        <v>64</v>
      </c>
      <c r="D147" s="72" t="s">
        <v>13</v>
      </c>
      <c r="E147" s="72">
        <v>14</v>
      </c>
      <c r="F147" s="155">
        <v>0</v>
      </c>
      <c r="G147" s="72">
        <v>1</v>
      </c>
      <c r="H147" s="167">
        <f t="shared" ref="H147:H149" si="27">$H$2</f>
        <v>0</v>
      </c>
      <c r="I147" s="182">
        <f t="shared" si="25"/>
        <v>0</v>
      </c>
      <c r="J147" s="182">
        <f t="shared" si="26"/>
        <v>0</v>
      </c>
    </row>
    <row r="148" spans="1:10" x14ac:dyDescent="0.25">
      <c r="A148" s="73">
        <v>32.200000000000003</v>
      </c>
      <c r="B148" s="121" t="s">
        <v>749</v>
      </c>
      <c r="C148" s="62" t="s">
        <v>750</v>
      </c>
      <c r="D148" s="72" t="s">
        <v>13</v>
      </c>
      <c r="E148" s="72">
        <v>14</v>
      </c>
      <c r="F148" s="155">
        <v>0</v>
      </c>
      <c r="G148" s="72">
        <v>1</v>
      </c>
      <c r="H148" s="167">
        <f t="shared" si="27"/>
        <v>0</v>
      </c>
      <c r="I148" s="182">
        <f t="shared" si="25"/>
        <v>0</v>
      </c>
      <c r="J148" s="182">
        <f t="shared" si="26"/>
        <v>0</v>
      </c>
    </row>
    <row r="149" spans="1:10" x14ac:dyDescent="0.25">
      <c r="A149" s="73">
        <v>32.299999999999997</v>
      </c>
      <c r="B149" s="121" t="s">
        <v>65</v>
      </c>
      <c r="C149" s="62" t="s">
        <v>66</v>
      </c>
      <c r="D149" s="72" t="s">
        <v>13</v>
      </c>
      <c r="E149" s="72">
        <v>14</v>
      </c>
      <c r="F149" s="155">
        <v>1500</v>
      </c>
      <c r="G149" s="72">
        <v>1</v>
      </c>
      <c r="H149" s="167">
        <f t="shared" si="27"/>
        <v>0</v>
      </c>
      <c r="I149" s="182">
        <f t="shared" si="25"/>
        <v>1500</v>
      </c>
      <c r="J149" s="182">
        <f t="shared" si="26"/>
        <v>1500</v>
      </c>
    </row>
    <row r="150" spans="1:10" x14ac:dyDescent="0.25">
      <c r="A150" s="73" t="s">
        <v>751</v>
      </c>
      <c r="B150" s="121" t="s">
        <v>67</v>
      </c>
      <c r="C150" s="62" t="s">
        <v>68</v>
      </c>
      <c r="D150" s="72">
        <v>36</v>
      </c>
      <c r="E150" s="72" t="s">
        <v>17</v>
      </c>
      <c r="F150" s="155">
        <v>777</v>
      </c>
      <c r="G150" s="72">
        <v>1</v>
      </c>
      <c r="H150" s="175">
        <f>$H$3</f>
        <v>0</v>
      </c>
      <c r="I150" s="182">
        <f t="shared" si="25"/>
        <v>777</v>
      </c>
      <c r="J150" s="182">
        <f t="shared" si="26"/>
        <v>777</v>
      </c>
    </row>
    <row r="151" spans="1:10" x14ac:dyDescent="0.25">
      <c r="A151" s="73">
        <v>32.4</v>
      </c>
      <c r="B151" s="121" t="s">
        <v>443</v>
      </c>
      <c r="C151" s="62" t="s">
        <v>444</v>
      </c>
      <c r="D151" s="72" t="s">
        <v>13</v>
      </c>
      <c r="E151" s="72">
        <v>14</v>
      </c>
      <c r="F151" s="155">
        <v>99</v>
      </c>
      <c r="G151" s="72">
        <v>1</v>
      </c>
      <c r="H151" s="167">
        <f t="shared" ref="H151:H152" si="28">$H$2</f>
        <v>0</v>
      </c>
      <c r="I151" s="182">
        <f t="shared" si="25"/>
        <v>99</v>
      </c>
      <c r="J151" s="182">
        <f t="shared" si="26"/>
        <v>99</v>
      </c>
    </row>
    <row r="152" spans="1:10" x14ac:dyDescent="0.25">
      <c r="A152" s="73">
        <v>32.5</v>
      </c>
      <c r="B152" s="121" t="s">
        <v>452</v>
      </c>
      <c r="C152" s="62" t="s">
        <v>453</v>
      </c>
      <c r="D152" s="72" t="s">
        <v>13</v>
      </c>
      <c r="E152" s="72">
        <v>14</v>
      </c>
      <c r="F152" s="155">
        <v>468</v>
      </c>
      <c r="G152" s="72">
        <v>1</v>
      </c>
      <c r="H152" s="167">
        <f t="shared" si="28"/>
        <v>0</v>
      </c>
      <c r="I152" s="182">
        <f t="shared" si="25"/>
        <v>468</v>
      </c>
      <c r="J152" s="182">
        <f t="shared" si="26"/>
        <v>468</v>
      </c>
    </row>
    <row r="153" spans="1:10" x14ac:dyDescent="0.25">
      <c r="A153" s="73">
        <v>32.6</v>
      </c>
      <c r="B153" s="121" t="s">
        <v>752</v>
      </c>
      <c r="C153" s="62" t="s">
        <v>753</v>
      </c>
      <c r="D153" s="72" t="s">
        <v>13</v>
      </c>
      <c r="E153" s="72">
        <v>14</v>
      </c>
      <c r="F153" s="155">
        <v>60</v>
      </c>
      <c r="G153" s="72">
        <v>1</v>
      </c>
      <c r="H153" s="167">
        <f t="shared" ref="H153:H167" si="29">$H$2</f>
        <v>0</v>
      </c>
      <c r="I153" s="182">
        <f t="shared" si="25"/>
        <v>60</v>
      </c>
      <c r="J153" s="182">
        <f t="shared" si="26"/>
        <v>60</v>
      </c>
    </row>
    <row r="154" spans="1:10" x14ac:dyDescent="0.25">
      <c r="A154" s="73">
        <v>32.700000000000003</v>
      </c>
      <c r="B154" s="121" t="s">
        <v>754</v>
      </c>
      <c r="C154" s="62" t="s">
        <v>755</v>
      </c>
      <c r="D154" s="72" t="s">
        <v>13</v>
      </c>
      <c r="E154" s="72">
        <v>14</v>
      </c>
      <c r="F154" s="155">
        <v>0</v>
      </c>
      <c r="G154" s="72">
        <v>1</v>
      </c>
      <c r="H154" s="167">
        <f t="shared" si="29"/>
        <v>0</v>
      </c>
      <c r="I154" s="182">
        <f t="shared" si="25"/>
        <v>0</v>
      </c>
      <c r="J154" s="182">
        <f t="shared" si="26"/>
        <v>0</v>
      </c>
    </row>
    <row r="155" spans="1:10" x14ac:dyDescent="0.25">
      <c r="A155" s="73">
        <v>32.799999999999997</v>
      </c>
      <c r="B155" s="121" t="s">
        <v>756</v>
      </c>
      <c r="C155" s="62" t="s">
        <v>757</v>
      </c>
      <c r="D155" s="72" t="s">
        <v>13</v>
      </c>
      <c r="E155" s="72">
        <v>14</v>
      </c>
      <c r="F155" s="155">
        <v>0</v>
      </c>
      <c r="G155" s="72">
        <v>1</v>
      </c>
      <c r="H155" s="167">
        <f t="shared" si="29"/>
        <v>0</v>
      </c>
      <c r="I155" s="182">
        <f t="shared" si="25"/>
        <v>0</v>
      </c>
      <c r="J155" s="182">
        <f t="shared" si="26"/>
        <v>0</v>
      </c>
    </row>
    <row r="156" spans="1:10" x14ac:dyDescent="0.25">
      <c r="A156" s="73">
        <v>32.9</v>
      </c>
      <c r="B156" s="121" t="s">
        <v>445</v>
      </c>
      <c r="C156" s="62" t="s">
        <v>446</v>
      </c>
      <c r="D156" s="72" t="s">
        <v>13</v>
      </c>
      <c r="E156" s="72">
        <v>21</v>
      </c>
      <c r="F156" s="155">
        <v>0</v>
      </c>
      <c r="G156" s="72">
        <v>1</v>
      </c>
      <c r="H156" s="167">
        <f t="shared" si="29"/>
        <v>0</v>
      </c>
      <c r="I156" s="182">
        <f t="shared" si="25"/>
        <v>0</v>
      </c>
      <c r="J156" s="182">
        <f t="shared" si="26"/>
        <v>0</v>
      </c>
    </row>
    <row r="157" spans="1:10" x14ac:dyDescent="0.25">
      <c r="A157" s="73">
        <v>32.1</v>
      </c>
      <c r="B157" s="121" t="s">
        <v>461</v>
      </c>
      <c r="C157" s="62" t="s">
        <v>462</v>
      </c>
      <c r="D157" s="72" t="s">
        <v>13</v>
      </c>
      <c r="E157" s="72">
        <v>14</v>
      </c>
      <c r="F157" s="155">
        <v>0</v>
      </c>
      <c r="G157" s="72">
        <v>1</v>
      </c>
      <c r="H157" s="167">
        <f t="shared" si="29"/>
        <v>0</v>
      </c>
      <c r="I157" s="182">
        <f t="shared" si="25"/>
        <v>0</v>
      </c>
      <c r="J157" s="182">
        <f t="shared" si="26"/>
        <v>0</v>
      </c>
    </row>
    <row r="158" spans="1:10" x14ac:dyDescent="0.25">
      <c r="A158" s="73">
        <v>32.11</v>
      </c>
      <c r="B158" s="121" t="s">
        <v>69</v>
      </c>
      <c r="C158" s="62" t="s">
        <v>70</v>
      </c>
      <c r="D158" s="72" t="s">
        <v>13</v>
      </c>
      <c r="E158" s="72">
        <v>21</v>
      </c>
      <c r="F158" s="155">
        <v>0</v>
      </c>
      <c r="G158" s="72">
        <v>1</v>
      </c>
      <c r="H158" s="167">
        <f t="shared" si="29"/>
        <v>0</v>
      </c>
      <c r="I158" s="182">
        <f t="shared" si="25"/>
        <v>0</v>
      </c>
      <c r="J158" s="182">
        <f t="shared" si="26"/>
        <v>0</v>
      </c>
    </row>
    <row r="159" spans="1:10" x14ac:dyDescent="0.25">
      <c r="A159" s="73">
        <v>32.119999999999997</v>
      </c>
      <c r="B159" s="121" t="s">
        <v>63</v>
      </c>
      <c r="C159" s="62" t="s">
        <v>64</v>
      </c>
      <c r="D159" s="72" t="s">
        <v>13</v>
      </c>
      <c r="E159" s="72">
        <v>14</v>
      </c>
      <c r="F159" s="155">
        <v>0</v>
      </c>
      <c r="G159" s="72">
        <v>1</v>
      </c>
      <c r="H159" s="167">
        <f t="shared" si="29"/>
        <v>0</v>
      </c>
      <c r="I159" s="182">
        <f t="shared" si="25"/>
        <v>0</v>
      </c>
      <c r="J159" s="182">
        <f t="shared" si="26"/>
        <v>0</v>
      </c>
    </row>
    <row r="160" spans="1:10" x14ac:dyDescent="0.25">
      <c r="A160" s="73">
        <v>32.130000000000003</v>
      </c>
      <c r="B160" s="121" t="s">
        <v>758</v>
      </c>
      <c r="C160" s="62" t="s">
        <v>759</v>
      </c>
      <c r="D160" s="72" t="s">
        <v>13</v>
      </c>
      <c r="E160" s="72">
        <v>14</v>
      </c>
      <c r="F160" s="155">
        <v>0</v>
      </c>
      <c r="G160" s="72">
        <v>1</v>
      </c>
      <c r="H160" s="167">
        <f t="shared" si="29"/>
        <v>0</v>
      </c>
      <c r="I160" s="182">
        <f t="shared" si="25"/>
        <v>0</v>
      </c>
      <c r="J160" s="182">
        <f t="shared" si="26"/>
        <v>0</v>
      </c>
    </row>
    <row r="161" spans="1:10" x14ac:dyDescent="0.25">
      <c r="A161" s="73">
        <v>32.14</v>
      </c>
      <c r="B161" s="121" t="s">
        <v>760</v>
      </c>
      <c r="C161" s="62" t="s">
        <v>761</v>
      </c>
      <c r="D161" s="72" t="s">
        <v>13</v>
      </c>
      <c r="E161" s="72">
        <v>14</v>
      </c>
      <c r="F161" s="155">
        <v>0</v>
      </c>
      <c r="G161" s="72">
        <v>1</v>
      </c>
      <c r="H161" s="167">
        <f t="shared" si="29"/>
        <v>0</v>
      </c>
      <c r="I161" s="182">
        <f t="shared" si="25"/>
        <v>0</v>
      </c>
      <c r="J161" s="182">
        <f t="shared" si="26"/>
        <v>0</v>
      </c>
    </row>
    <row r="162" spans="1:10" x14ac:dyDescent="0.25">
      <c r="A162" s="73">
        <v>32.15</v>
      </c>
      <c r="B162" s="121" t="s">
        <v>762</v>
      </c>
      <c r="C162" s="62" t="s">
        <v>763</v>
      </c>
      <c r="D162" s="72" t="s">
        <v>13</v>
      </c>
      <c r="E162" s="72">
        <v>14</v>
      </c>
      <c r="F162" s="155">
        <v>0</v>
      </c>
      <c r="G162" s="72">
        <v>1</v>
      </c>
      <c r="H162" s="167">
        <f t="shared" si="29"/>
        <v>0</v>
      </c>
      <c r="I162" s="182">
        <f t="shared" si="25"/>
        <v>0</v>
      </c>
      <c r="J162" s="182">
        <f t="shared" si="26"/>
        <v>0</v>
      </c>
    </row>
    <row r="163" spans="1:10" x14ac:dyDescent="0.25">
      <c r="A163" s="73">
        <v>32.159999999999997</v>
      </c>
      <c r="B163" s="121" t="s">
        <v>468</v>
      </c>
      <c r="C163" s="62" t="s">
        <v>469</v>
      </c>
      <c r="D163" s="72" t="s">
        <v>13</v>
      </c>
      <c r="E163" s="72">
        <v>14</v>
      </c>
      <c r="F163" s="155">
        <v>0</v>
      </c>
      <c r="G163" s="72">
        <v>1</v>
      </c>
      <c r="H163" s="167">
        <f t="shared" si="29"/>
        <v>0</v>
      </c>
      <c r="I163" s="182">
        <f t="shared" si="25"/>
        <v>0</v>
      </c>
      <c r="J163" s="182">
        <f t="shared" si="26"/>
        <v>0</v>
      </c>
    </row>
    <row r="164" spans="1:10" x14ac:dyDescent="0.25">
      <c r="A164" s="73"/>
      <c r="B164" s="121"/>
      <c r="C164" s="62"/>
      <c r="D164" s="72"/>
      <c r="E164" s="72"/>
      <c r="F164" s="155"/>
      <c r="G164" s="72"/>
      <c r="H164" s="167"/>
      <c r="I164" s="182"/>
      <c r="J164" s="182"/>
    </row>
    <row r="165" spans="1:10" x14ac:dyDescent="0.25">
      <c r="A165" s="73">
        <v>21</v>
      </c>
      <c r="B165" s="141" t="s">
        <v>83</v>
      </c>
      <c r="C165" s="62" t="s">
        <v>73</v>
      </c>
      <c r="D165" s="72" t="s">
        <v>13</v>
      </c>
      <c r="E165" s="72">
        <v>14</v>
      </c>
      <c r="F165" s="155">
        <v>468</v>
      </c>
      <c r="G165" s="72">
        <v>1</v>
      </c>
      <c r="H165" s="167">
        <f t="shared" si="29"/>
        <v>0</v>
      </c>
      <c r="I165" s="182">
        <f t="shared" si="25"/>
        <v>468</v>
      </c>
      <c r="J165" s="182">
        <f t="shared" si="26"/>
        <v>468</v>
      </c>
    </row>
    <row r="166" spans="1:10" x14ac:dyDescent="0.25">
      <c r="A166" s="73"/>
      <c r="B166" s="141"/>
      <c r="C166" s="62"/>
      <c r="D166" s="72"/>
      <c r="E166" s="72"/>
      <c r="F166" s="155"/>
      <c r="G166" s="72"/>
      <c r="H166" s="167"/>
      <c r="I166" s="182"/>
      <c r="J166" s="182"/>
    </row>
    <row r="167" spans="1:10" x14ac:dyDescent="0.25">
      <c r="A167" s="73">
        <v>22</v>
      </c>
      <c r="B167" s="141" t="s">
        <v>84</v>
      </c>
      <c r="C167" s="62" t="s">
        <v>72</v>
      </c>
      <c r="D167" s="72" t="s">
        <v>13</v>
      </c>
      <c r="E167" s="72">
        <v>14</v>
      </c>
      <c r="F167" s="155">
        <v>30</v>
      </c>
      <c r="G167" s="72">
        <v>2</v>
      </c>
      <c r="H167" s="167">
        <f t="shared" si="29"/>
        <v>0</v>
      </c>
      <c r="I167" s="182">
        <f t="shared" si="25"/>
        <v>30</v>
      </c>
      <c r="J167" s="182">
        <f t="shared" si="26"/>
        <v>60</v>
      </c>
    </row>
    <row r="168" spans="1:10" x14ac:dyDescent="0.25">
      <c r="A168" s="64"/>
      <c r="B168" s="140"/>
      <c r="C168" s="63"/>
      <c r="D168" s="58"/>
      <c r="E168" s="58"/>
      <c r="F168" s="157"/>
      <c r="G168" s="58"/>
    </row>
    <row r="169" spans="1:10" s="162" customFormat="1" ht="20.100000000000001" customHeight="1" thickBot="1" x14ac:dyDescent="0.3">
      <c r="A169" s="159" t="s">
        <v>10</v>
      </c>
      <c r="B169" s="311" t="s">
        <v>257</v>
      </c>
      <c r="C169" s="311"/>
      <c r="D169" s="311"/>
      <c r="E169" s="311"/>
      <c r="F169" s="312"/>
      <c r="G169" s="183" t="s">
        <v>10</v>
      </c>
      <c r="H169" s="161"/>
      <c r="I169" s="178"/>
      <c r="J169" s="178"/>
    </row>
    <row r="170" spans="1:10" s="174" customFormat="1" ht="45" customHeight="1" thickTop="1" x14ac:dyDescent="0.25">
      <c r="A170" s="184"/>
      <c r="B170" s="184" t="s">
        <v>5</v>
      </c>
      <c r="C170" s="184" t="s">
        <v>6</v>
      </c>
      <c r="D170" s="184" t="s">
        <v>247</v>
      </c>
      <c r="E170" s="184" t="s">
        <v>7</v>
      </c>
      <c r="F170" s="185" t="s">
        <v>8</v>
      </c>
      <c r="G170" s="184" t="s">
        <v>9</v>
      </c>
      <c r="H170" s="172" t="s">
        <v>775</v>
      </c>
      <c r="I170" s="173" t="s">
        <v>776</v>
      </c>
      <c r="J170" s="173" t="s">
        <v>777</v>
      </c>
    </row>
    <row r="172" spans="1:10" s="181" customFormat="1" ht="20.100000000000001" customHeight="1" thickBot="1" x14ac:dyDescent="0.3">
      <c r="A172" s="187" t="s">
        <v>10</v>
      </c>
      <c r="B172" s="311" t="s">
        <v>256</v>
      </c>
      <c r="C172" s="311"/>
      <c r="D172" s="311"/>
      <c r="E172" s="311"/>
      <c r="F172" s="312"/>
      <c r="G172" s="188" t="s">
        <v>10</v>
      </c>
      <c r="H172" s="180"/>
      <c r="I172" s="190"/>
      <c r="J172" s="190"/>
    </row>
    <row r="173" spans="1:10" s="174" customFormat="1" ht="45" customHeight="1" thickTop="1" x14ac:dyDescent="0.25">
      <c r="A173" s="184"/>
      <c r="B173" s="184" t="s">
        <v>5</v>
      </c>
      <c r="C173" s="184" t="s">
        <v>6</v>
      </c>
      <c r="D173" s="184" t="s">
        <v>247</v>
      </c>
      <c r="E173" s="184" t="s">
        <v>7</v>
      </c>
      <c r="F173" s="185" t="s">
        <v>8</v>
      </c>
      <c r="G173" s="184" t="s">
        <v>9</v>
      </c>
      <c r="H173" s="172" t="s">
        <v>775</v>
      </c>
      <c r="I173" s="173" t="s">
        <v>776</v>
      </c>
      <c r="J173" s="173" t="s">
        <v>777</v>
      </c>
    </row>
    <row r="174" spans="1:10" x14ac:dyDescent="0.25">
      <c r="A174" s="61">
        <v>9</v>
      </c>
      <c r="B174" s="139" t="s">
        <v>535</v>
      </c>
      <c r="C174" s="62" t="s">
        <v>536</v>
      </c>
      <c r="D174" s="72" t="s">
        <v>13</v>
      </c>
      <c r="E174" s="72">
        <v>14</v>
      </c>
      <c r="F174" s="155">
        <v>16500</v>
      </c>
      <c r="G174" s="72">
        <v>2</v>
      </c>
      <c r="H174" s="167">
        <f t="shared" ref="H174:H178" si="30">$H$2</f>
        <v>0</v>
      </c>
      <c r="I174" s="182">
        <f t="shared" ref="I174:I178" si="31">ROUND(F174-(F174*H174),2)</f>
        <v>16500</v>
      </c>
      <c r="J174" s="182">
        <f t="shared" ref="J174:J178" si="32">ROUND((I174*G174),2)</f>
        <v>33000</v>
      </c>
    </row>
    <row r="175" spans="1:10" x14ac:dyDescent="0.25">
      <c r="A175" s="73">
        <v>9.1</v>
      </c>
      <c r="B175" s="121" t="s">
        <v>546</v>
      </c>
      <c r="C175" s="62" t="s">
        <v>547</v>
      </c>
      <c r="D175" s="72" t="s">
        <v>13</v>
      </c>
      <c r="E175" s="72">
        <v>14</v>
      </c>
      <c r="F175" s="155">
        <v>0</v>
      </c>
      <c r="G175" s="72">
        <f>$G$174*10</f>
        <v>20</v>
      </c>
      <c r="H175" s="167">
        <f t="shared" si="30"/>
        <v>0</v>
      </c>
      <c r="I175" s="182">
        <f t="shared" si="31"/>
        <v>0</v>
      </c>
      <c r="J175" s="182">
        <f t="shared" si="32"/>
        <v>0</v>
      </c>
    </row>
    <row r="176" spans="1:10" x14ac:dyDescent="0.25">
      <c r="A176" s="73">
        <v>9.1999999999999993</v>
      </c>
      <c r="B176" s="121" t="s">
        <v>226</v>
      </c>
      <c r="C176" s="62" t="s">
        <v>227</v>
      </c>
      <c r="D176" s="72" t="s">
        <v>13</v>
      </c>
      <c r="E176" s="72">
        <v>14</v>
      </c>
      <c r="F176" s="155">
        <v>0</v>
      </c>
      <c r="G176" s="72">
        <f>$G$174*10</f>
        <v>20</v>
      </c>
      <c r="H176" s="167">
        <f t="shared" si="30"/>
        <v>0</v>
      </c>
      <c r="I176" s="182">
        <f t="shared" si="31"/>
        <v>0</v>
      </c>
      <c r="J176" s="182">
        <f t="shared" si="32"/>
        <v>0</v>
      </c>
    </row>
    <row r="177" spans="1:10" x14ac:dyDescent="0.25">
      <c r="A177" s="73">
        <v>9.3000000000000007</v>
      </c>
      <c r="B177" s="121" t="s">
        <v>33</v>
      </c>
      <c r="C177" s="62" t="s">
        <v>34</v>
      </c>
      <c r="D177" s="72" t="s">
        <v>13</v>
      </c>
      <c r="E177" s="72">
        <v>14</v>
      </c>
      <c r="F177" s="155">
        <v>0</v>
      </c>
      <c r="G177" s="72">
        <f>$G$174*10</f>
        <v>20</v>
      </c>
      <c r="H177" s="167">
        <f t="shared" si="30"/>
        <v>0</v>
      </c>
      <c r="I177" s="182">
        <f t="shared" si="31"/>
        <v>0</v>
      </c>
      <c r="J177" s="182">
        <f t="shared" si="32"/>
        <v>0</v>
      </c>
    </row>
    <row r="178" spans="1:10" x14ac:dyDescent="0.25">
      <c r="A178" s="73">
        <v>9.4</v>
      </c>
      <c r="B178" s="121" t="s">
        <v>541</v>
      </c>
      <c r="C178" s="62" t="s">
        <v>542</v>
      </c>
      <c r="D178" s="72" t="s">
        <v>13</v>
      </c>
      <c r="E178" s="72">
        <v>14</v>
      </c>
      <c r="F178" s="155">
        <v>0</v>
      </c>
      <c r="G178" s="72">
        <f>$G$174*10</f>
        <v>20</v>
      </c>
      <c r="H178" s="167">
        <f t="shared" si="30"/>
        <v>0</v>
      </c>
      <c r="I178" s="182">
        <f t="shared" si="31"/>
        <v>0</v>
      </c>
      <c r="J178" s="182">
        <f t="shared" si="32"/>
        <v>0</v>
      </c>
    </row>
    <row r="179" spans="1:10" x14ac:dyDescent="0.25">
      <c r="A179" s="61"/>
      <c r="B179" s="139"/>
      <c r="C179" s="62"/>
      <c r="D179" s="72"/>
      <c r="E179" s="72"/>
      <c r="F179" s="155"/>
      <c r="G179" s="72"/>
    </row>
    <row r="180" spans="1:10" s="181" customFormat="1" ht="20.100000000000001" customHeight="1" thickBot="1" x14ac:dyDescent="0.3">
      <c r="A180" s="187" t="s">
        <v>10</v>
      </c>
      <c r="B180" s="311" t="s">
        <v>779</v>
      </c>
      <c r="C180" s="311"/>
      <c r="D180" s="311"/>
      <c r="E180" s="311"/>
      <c r="F180" s="312"/>
      <c r="G180" s="188" t="s">
        <v>10</v>
      </c>
      <c r="H180" s="180"/>
      <c r="I180" s="190"/>
      <c r="J180" s="190"/>
    </row>
    <row r="181" spans="1:10" s="174" customFormat="1" ht="45" customHeight="1" thickTop="1" x14ac:dyDescent="0.25">
      <c r="A181" s="184"/>
      <c r="B181" s="184" t="s">
        <v>5</v>
      </c>
      <c r="C181" s="184" t="s">
        <v>6</v>
      </c>
      <c r="D181" s="184" t="s">
        <v>247</v>
      </c>
      <c r="E181" s="184" t="s">
        <v>7</v>
      </c>
      <c r="F181" s="185" t="s">
        <v>8</v>
      </c>
      <c r="G181" s="184" t="s">
        <v>9</v>
      </c>
      <c r="H181" s="172" t="s">
        <v>775</v>
      </c>
      <c r="I181" s="173" t="s">
        <v>776</v>
      </c>
      <c r="J181" s="173" t="s">
        <v>777</v>
      </c>
    </row>
    <row r="182" spans="1:10" x14ac:dyDescent="0.25">
      <c r="A182" s="61">
        <v>1</v>
      </c>
      <c r="B182" s="123" t="s">
        <v>90</v>
      </c>
      <c r="C182" s="71" t="s">
        <v>250</v>
      </c>
      <c r="D182" s="72">
        <v>12</v>
      </c>
      <c r="F182" s="155">
        <v>7.7</v>
      </c>
      <c r="G182" s="124">
        <f>G126</f>
        <v>51</v>
      </c>
      <c r="H182" s="167">
        <v>0</v>
      </c>
      <c r="I182" s="182">
        <f>ROUND(F182-(F182*H182),2)</f>
        <v>7.7</v>
      </c>
      <c r="J182" s="182">
        <f>ROUND((I182*G182),2)</f>
        <v>392.7</v>
      </c>
    </row>
    <row r="184" spans="1:10" s="162" customFormat="1" ht="20.100000000000001" customHeight="1" thickBot="1" x14ac:dyDescent="0.3">
      <c r="A184" s="159" t="s">
        <v>10</v>
      </c>
      <c r="B184" s="311" t="s">
        <v>255</v>
      </c>
      <c r="C184" s="311"/>
      <c r="D184" s="311"/>
      <c r="E184" s="311"/>
      <c r="F184" s="312"/>
      <c r="G184" s="160" t="s">
        <v>10</v>
      </c>
      <c r="H184" s="161"/>
      <c r="I184" s="178"/>
      <c r="J184" s="178"/>
    </row>
    <row r="185" spans="1:10" s="174" customFormat="1" ht="45" customHeight="1" thickTop="1" x14ac:dyDescent="0.25">
      <c r="A185" s="184"/>
      <c r="B185" s="184" t="s">
        <v>5</v>
      </c>
      <c r="C185" s="184" t="s">
        <v>6</v>
      </c>
      <c r="D185" s="184" t="s">
        <v>247</v>
      </c>
      <c r="E185" s="184" t="s">
        <v>7</v>
      </c>
      <c r="F185" s="185" t="s">
        <v>8</v>
      </c>
      <c r="G185" s="184" t="s">
        <v>9</v>
      </c>
      <c r="H185" s="172" t="s">
        <v>775</v>
      </c>
      <c r="I185" s="173" t="s">
        <v>776</v>
      </c>
      <c r="J185" s="173" t="s">
        <v>777</v>
      </c>
    </row>
    <row r="186" spans="1:10" x14ac:dyDescent="0.25">
      <c r="A186" s="61">
        <v>1</v>
      </c>
      <c r="B186" s="123" t="s">
        <v>91</v>
      </c>
      <c r="C186" s="71" t="s">
        <v>1</v>
      </c>
      <c r="F186" s="158">
        <v>3150</v>
      </c>
      <c r="G186" s="124">
        <v>2</v>
      </c>
      <c r="H186" s="281"/>
      <c r="I186" s="182">
        <f t="shared" ref="I186:I191" si="33">ROUND(F186-(F186*H186),2)</f>
        <v>3150</v>
      </c>
      <c r="J186" s="182">
        <f t="shared" ref="J186:J191" si="34">ROUND((I186*G186),2)</f>
        <v>6300</v>
      </c>
    </row>
    <row r="187" spans="1:10" x14ac:dyDescent="0.25">
      <c r="A187" s="61">
        <v>2</v>
      </c>
      <c r="B187" s="123" t="s">
        <v>92</v>
      </c>
      <c r="C187" s="71" t="s">
        <v>2</v>
      </c>
      <c r="F187" s="158">
        <v>599</v>
      </c>
      <c r="G187" s="124">
        <v>2</v>
      </c>
      <c r="H187" s="281"/>
      <c r="I187" s="182">
        <f t="shared" si="33"/>
        <v>599</v>
      </c>
      <c r="J187" s="182">
        <f t="shared" si="34"/>
        <v>1198</v>
      </c>
    </row>
    <row r="188" spans="1:10" x14ac:dyDescent="0.25">
      <c r="A188" s="61">
        <v>3</v>
      </c>
      <c r="B188" s="123" t="s">
        <v>93</v>
      </c>
      <c r="C188" s="71" t="s">
        <v>3</v>
      </c>
      <c r="F188" s="158">
        <v>249.99</v>
      </c>
      <c r="G188" s="124">
        <v>4</v>
      </c>
      <c r="H188" s="281"/>
      <c r="I188" s="182">
        <f t="shared" si="33"/>
        <v>249.99</v>
      </c>
      <c r="J188" s="182">
        <f t="shared" si="34"/>
        <v>999.96</v>
      </c>
    </row>
    <row r="189" spans="1:10" x14ac:dyDescent="0.25">
      <c r="A189" s="61">
        <v>4</v>
      </c>
      <c r="B189" s="123" t="s">
        <v>94</v>
      </c>
      <c r="C189" s="71" t="s">
        <v>4</v>
      </c>
      <c r="F189" s="158">
        <v>29.99</v>
      </c>
      <c r="G189" s="124">
        <v>16</v>
      </c>
      <c r="H189" s="281"/>
      <c r="I189" s="182">
        <f t="shared" si="33"/>
        <v>29.99</v>
      </c>
      <c r="J189" s="182">
        <f t="shared" si="34"/>
        <v>479.84</v>
      </c>
    </row>
    <row r="190" spans="1:10" x14ac:dyDescent="0.25">
      <c r="A190" s="61">
        <v>5</v>
      </c>
      <c r="B190" s="123" t="s">
        <v>769</v>
      </c>
      <c r="C190" s="71" t="s">
        <v>768</v>
      </c>
      <c r="F190" s="158">
        <v>829</v>
      </c>
      <c r="G190" s="124">
        <v>0</v>
      </c>
      <c r="H190" s="281"/>
      <c r="I190" s="182">
        <f t="shared" si="33"/>
        <v>829</v>
      </c>
      <c r="J190" s="182">
        <f t="shared" si="34"/>
        <v>0</v>
      </c>
    </row>
    <row r="191" spans="1:10" x14ac:dyDescent="0.25">
      <c r="B191" s="123" t="s">
        <v>857</v>
      </c>
      <c r="C191" s="71" t="s">
        <v>858</v>
      </c>
      <c r="F191" s="158">
        <v>149.99</v>
      </c>
      <c r="G191" s="124">
        <v>5</v>
      </c>
      <c r="H191" s="281"/>
      <c r="I191" s="189">
        <f t="shared" si="33"/>
        <v>149.99</v>
      </c>
      <c r="J191" s="189">
        <f t="shared" si="34"/>
        <v>749.95</v>
      </c>
    </row>
  </sheetData>
  <mergeCells count="16">
    <mergeCell ref="B180:F180"/>
    <mergeCell ref="B184:F184"/>
    <mergeCell ref="B62:F62"/>
    <mergeCell ref="B10:F10"/>
    <mergeCell ref="B7:F7"/>
    <mergeCell ref="B114:F114"/>
    <mergeCell ref="B126:F126"/>
    <mergeCell ref="B143:F143"/>
    <mergeCell ref="B169:F169"/>
    <mergeCell ref="B172:F172"/>
    <mergeCell ref="I5:J5"/>
    <mergeCell ref="A1:B1"/>
    <mergeCell ref="C1:D1"/>
    <mergeCell ref="D2:F2"/>
    <mergeCell ref="D3:F3"/>
    <mergeCell ref="D5:G5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93"/>
  <sheetViews>
    <sheetView zoomScale="80" zoomScaleNormal="80" workbookViewId="0">
      <pane ySplit="4" topLeftCell="A5" activePane="bottomLeft" state="frozen"/>
      <selection pane="bottomLeft" activeCell="F4" sqref="F4:N4"/>
    </sheetView>
  </sheetViews>
  <sheetFormatPr defaultColWidth="8.7109375" defaultRowHeight="15" x14ac:dyDescent="0.25"/>
  <cols>
    <col min="1" max="1" width="19.7109375" style="71" customWidth="1"/>
    <col min="2" max="2" width="87.5703125" style="6" bestFit="1" customWidth="1"/>
    <col min="3" max="3" width="11.28515625" style="71" customWidth="1"/>
    <col min="4" max="5" width="10.7109375" style="71" customWidth="1"/>
    <col min="6" max="6" width="10.28515625" style="71" customWidth="1"/>
    <col min="7" max="7" width="8.7109375" style="71"/>
    <col min="8" max="8" width="0" style="71" hidden="1" customWidth="1"/>
    <col min="9" max="13" width="13.7109375" style="71" hidden="1" customWidth="1"/>
    <col min="14" max="14" width="16.7109375" style="71" bestFit="1" customWidth="1"/>
    <col min="15" max="15" width="36" style="87" bestFit="1" customWidth="1"/>
    <col min="16" max="16384" width="8.7109375" style="71"/>
  </cols>
  <sheetData>
    <row r="1" spans="1:15" ht="35.1" customHeight="1" x14ac:dyDescent="0.25">
      <c r="A1" s="268" t="s">
        <v>786</v>
      </c>
      <c r="B1" s="269" t="s">
        <v>871</v>
      </c>
      <c r="I1" s="164" t="s">
        <v>788</v>
      </c>
      <c r="J1" s="164" t="s">
        <v>789</v>
      </c>
      <c r="K1" s="164" t="s">
        <v>790</v>
      </c>
      <c r="L1" s="164" t="s">
        <v>791</v>
      </c>
      <c r="M1" s="164" t="s">
        <v>792</v>
      </c>
    </row>
    <row r="2" spans="1:15" ht="26.25" x14ac:dyDescent="0.4">
      <c r="B2" s="285" t="s">
        <v>873</v>
      </c>
    </row>
    <row r="3" spans="1:15" s="251" customFormat="1" ht="26.25" x14ac:dyDescent="0.4">
      <c r="B3" s="287"/>
      <c r="O3" s="87"/>
    </row>
    <row r="4" spans="1:15" ht="15.75" thickBot="1" x14ac:dyDescent="0.3">
      <c r="A4" s="194" t="s">
        <v>5</v>
      </c>
      <c r="B4" s="286" t="s">
        <v>6</v>
      </c>
      <c r="C4" s="194" t="s">
        <v>95</v>
      </c>
      <c r="D4" s="194" t="s">
        <v>96</v>
      </c>
      <c r="E4" s="194" t="s">
        <v>782</v>
      </c>
      <c r="F4" s="286" t="s">
        <v>874</v>
      </c>
      <c r="G4" s="195" t="s">
        <v>783</v>
      </c>
      <c r="I4" s="196" t="s">
        <v>784</v>
      </c>
      <c r="J4" s="196" t="s">
        <v>784</v>
      </c>
      <c r="K4" s="196" t="s">
        <v>784</v>
      </c>
      <c r="L4" s="196" t="s">
        <v>784</v>
      </c>
      <c r="M4" s="196" t="s">
        <v>784</v>
      </c>
      <c r="N4" s="196" t="s">
        <v>785</v>
      </c>
    </row>
    <row r="5" spans="1:15" s="25" customFormat="1" ht="15.75" x14ac:dyDescent="0.25">
      <c r="A5" s="51"/>
      <c r="B5" s="52" t="s">
        <v>97</v>
      </c>
      <c r="C5" s="53"/>
      <c r="D5" s="53"/>
      <c r="E5" s="53"/>
      <c r="F5" s="290"/>
      <c r="G5" s="198"/>
      <c r="H5" s="197"/>
      <c r="I5" s="239">
        <f>I6*$G$6+I7*$G$7+I8*$G$8</f>
        <v>0</v>
      </c>
      <c r="J5" s="239">
        <f t="shared" ref="J5:M5" si="0">J6*$G$6+J7*$G$7+J8*$G$8</f>
        <v>0</v>
      </c>
      <c r="K5" s="239">
        <f t="shared" si="0"/>
        <v>0</v>
      </c>
      <c r="L5" s="239">
        <f t="shared" si="0"/>
        <v>0</v>
      </c>
      <c r="M5" s="239">
        <f t="shared" si="0"/>
        <v>0</v>
      </c>
      <c r="N5" s="243"/>
      <c r="O5" s="262"/>
    </row>
    <row r="6" spans="1:15" x14ac:dyDescent="0.25">
      <c r="A6" s="28" t="s">
        <v>98</v>
      </c>
      <c r="B6" s="40" t="s">
        <v>99</v>
      </c>
      <c r="C6" s="1" t="s">
        <v>100</v>
      </c>
      <c r="D6" s="1" t="s">
        <v>101</v>
      </c>
      <c r="E6" s="1">
        <f t="shared" ref="E6:E8" si="1">SUM(I6:M6)</f>
        <v>8</v>
      </c>
      <c r="F6" s="289"/>
      <c r="G6" s="200"/>
      <c r="H6" s="6"/>
      <c r="I6" s="201">
        <v>8</v>
      </c>
      <c r="J6" s="201"/>
      <c r="K6" s="201"/>
      <c r="L6" s="201"/>
      <c r="M6" s="201"/>
      <c r="N6" s="202">
        <f>E6*G6</f>
        <v>0</v>
      </c>
    </row>
    <row r="7" spans="1:15" x14ac:dyDescent="0.25">
      <c r="A7" s="29" t="s">
        <v>102</v>
      </c>
      <c r="B7" s="40" t="s">
        <v>103</v>
      </c>
      <c r="C7" s="1" t="s">
        <v>0</v>
      </c>
      <c r="D7" s="1" t="s">
        <v>104</v>
      </c>
      <c r="E7" s="1">
        <f t="shared" si="1"/>
        <v>6</v>
      </c>
      <c r="F7" s="289"/>
      <c r="G7" s="200"/>
      <c r="H7" s="6"/>
      <c r="I7" s="201">
        <v>6</v>
      </c>
      <c r="J7" s="201"/>
      <c r="K7" s="201"/>
      <c r="L7" s="201"/>
      <c r="M7" s="201"/>
      <c r="N7" s="202">
        <f t="shared" ref="N7:N8" si="2">E7*G7</f>
        <v>0</v>
      </c>
    </row>
    <row r="8" spans="1:15" ht="15.75" thickBot="1" x14ac:dyDescent="0.3">
      <c r="A8" s="30" t="s">
        <v>105</v>
      </c>
      <c r="B8" s="54" t="s">
        <v>106</v>
      </c>
      <c r="C8" s="31" t="s">
        <v>0</v>
      </c>
      <c r="D8" s="31" t="s">
        <v>104</v>
      </c>
      <c r="E8" s="31">
        <f t="shared" si="1"/>
        <v>0</v>
      </c>
      <c r="F8" s="289"/>
      <c r="G8" s="204"/>
      <c r="H8" s="203"/>
      <c r="I8" s="205">
        <v>0</v>
      </c>
      <c r="J8" s="205"/>
      <c r="K8" s="205"/>
      <c r="L8" s="205"/>
      <c r="M8" s="205"/>
      <c r="N8" s="206">
        <f t="shared" si="2"/>
        <v>0</v>
      </c>
    </row>
    <row r="9" spans="1:15" ht="15.75" thickBot="1" x14ac:dyDescent="0.3"/>
    <row r="10" spans="1:15" ht="15.75" x14ac:dyDescent="0.25">
      <c r="A10" s="22"/>
      <c r="B10" s="23" t="s">
        <v>107</v>
      </c>
      <c r="C10" s="24"/>
      <c r="D10" s="24"/>
      <c r="E10" s="24"/>
      <c r="F10" s="207"/>
      <c r="G10" s="207"/>
      <c r="H10" s="207"/>
      <c r="I10" s="238">
        <f>(I11*$G11)+(I12*$G12)+(I13*$G13)+(I14*$G14)+(I15*$G15)+(I16*$G16)+(I17*$G17)+(I18*$G18)+(I19*$G19)+(I20*$G20)+(I21*$G21)+(I22*$G22)+(I24*$G24)+(I25*$G25)+(I26*$G26)+(I27*$G27)+(I28*$G28)+(I29*$G29)+(I30*$G30)</f>
        <v>0</v>
      </c>
      <c r="J10" s="238">
        <f>(J11*$G11)+(J12*$G12)+(J13*$G13)+(J14*$G14)+(J15*$G15)+(J16*$G16)+(J17*$G17)+(J18*$G18)+(J19*$G19)+(J20*$G20)+(J21*$G21)+(J22*$G22)+(J24*$G24)+(J25*$G25)+(J26*$G26)+(J27*$G27)+(J28*$G28)+(J29*$G29)+(J30*$G30)</f>
        <v>0</v>
      </c>
      <c r="K10" s="238">
        <f t="shared" ref="K10:M10" si="3">(K11*$G11)+(K12*$G12)+(K13*$G13)+(K14*$G14)+(K15*$G15)+(K16*$G16)+(K17*$G17)+(K18*$G18)+(K19*$G19)+(K20*$G20)+(K21*$G21)+(K22*$G22)+(K24*$G24)+(K25*$G25)+(K26*$G26)+(K27*$G27)+(K28*$G28)+(K29*$G29)+(K30*$G30)</f>
        <v>0</v>
      </c>
      <c r="L10" s="238">
        <f t="shared" si="3"/>
        <v>0</v>
      </c>
      <c r="M10" s="238">
        <f t="shared" si="3"/>
        <v>0</v>
      </c>
      <c r="N10" s="242"/>
    </row>
    <row r="11" spans="1:15" x14ac:dyDescent="0.25">
      <c r="A11" s="18" t="s">
        <v>108</v>
      </c>
      <c r="B11" s="41" t="s">
        <v>109</v>
      </c>
      <c r="C11" s="5" t="s">
        <v>110</v>
      </c>
      <c r="D11" s="5" t="s">
        <v>111</v>
      </c>
      <c r="E11" s="5">
        <f t="shared" ref="E11:E30" si="4">SUM(I11:M11)</f>
        <v>0</v>
      </c>
      <c r="F11" s="289"/>
      <c r="G11" s="200"/>
      <c r="H11" s="6"/>
      <c r="I11" s="201"/>
      <c r="J11" s="201"/>
      <c r="K11" s="201"/>
      <c r="L11" s="201"/>
      <c r="M11" s="201"/>
      <c r="N11" s="202">
        <f t="shared" ref="N11:N30" si="5">E11*G11</f>
        <v>0</v>
      </c>
    </row>
    <row r="12" spans="1:15" x14ac:dyDescent="0.25">
      <c r="A12" s="18" t="s">
        <v>112</v>
      </c>
      <c r="B12" s="41" t="s">
        <v>109</v>
      </c>
      <c r="C12" s="5" t="s">
        <v>113</v>
      </c>
      <c r="D12" s="5" t="s">
        <v>111</v>
      </c>
      <c r="E12" s="5">
        <f t="shared" si="4"/>
        <v>96</v>
      </c>
      <c r="F12" s="289"/>
      <c r="G12" s="200"/>
      <c r="H12" s="6"/>
      <c r="I12" s="201">
        <v>96</v>
      </c>
      <c r="J12" s="201"/>
      <c r="K12" s="201"/>
      <c r="L12" s="201"/>
      <c r="M12" s="201"/>
      <c r="N12" s="202">
        <f t="shared" si="5"/>
        <v>0</v>
      </c>
    </row>
    <row r="13" spans="1:15" x14ac:dyDescent="0.25">
      <c r="A13" s="18" t="s">
        <v>114</v>
      </c>
      <c r="B13" s="41" t="s">
        <v>109</v>
      </c>
      <c r="C13" s="5" t="s">
        <v>115</v>
      </c>
      <c r="D13" s="5" t="s">
        <v>111</v>
      </c>
      <c r="E13" s="5">
        <f t="shared" si="4"/>
        <v>96</v>
      </c>
      <c r="F13" s="289"/>
      <c r="G13" s="200"/>
      <c r="H13" s="6"/>
      <c r="I13" s="201">
        <v>96</v>
      </c>
      <c r="J13" s="201"/>
      <c r="K13" s="201"/>
      <c r="L13" s="201"/>
      <c r="M13" s="201"/>
      <c r="N13" s="202">
        <f t="shared" si="5"/>
        <v>0</v>
      </c>
    </row>
    <row r="14" spans="1:15" x14ac:dyDescent="0.25">
      <c r="A14" s="18" t="s">
        <v>116</v>
      </c>
      <c r="B14" s="41" t="s">
        <v>109</v>
      </c>
      <c r="C14" s="5" t="s">
        <v>117</v>
      </c>
      <c r="D14" s="5" t="s">
        <v>111</v>
      </c>
      <c r="E14" s="5">
        <f t="shared" si="4"/>
        <v>0</v>
      </c>
      <c r="F14" s="289"/>
      <c r="G14" s="200"/>
      <c r="H14" s="6"/>
      <c r="I14" s="201"/>
      <c r="J14" s="201"/>
      <c r="K14" s="201"/>
      <c r="L14" s="201"/>
      <c r="M14" s="201"/>
      <c r="N14" s="202">
        <f t="shared" si="5"/>
        <v>0</v>
      </c>
    </row>
    <row r="15" spans="1:15" x14ac:dyDescent="0.25">
      <c r="A15" s="18" t="s">
        <v>118</v>
      </c>
      <c r="B15" s="41" t="s">
        <v>109</v>
      </c>
      <c r="C15" s="5" t="s">
        <v>119</v>
      </c>
      <c r="D15" s="5" t="s">
        <v>111</v>
      </c>
      <c r="E15" s="5">
        <f t="shared" si="4"/>
        <v>0</v>
      </c>
      <c r="F15" s="289"/>
      <c r="G15" s="200"/>
      <c r="H15" s="6"/>
      <c r="I15" s="201"/>
      <c r="J15" s="201"/>
      <c r="K15" s="201"/>
      <c r="L15" s="201"/>
      <c r="M15" s="201"/>
      <c r="N15" s="202">
        <f t="shared" si="5"/>
        <v>0</v>
      </c>
    </row>
    <row r="16" spans="1:15" x14ac:dyDescent="0.25">
      <c r="A16" s="18" t="s">
        <v>120</v>
      </c>
      <c r="B16" s="41" t="s">
        <v>109</v>
      </c>
      <c r="C16" s="5" t="s">
        <v>121</v>
      </c>
      <c r="D16" s="5" t="s">
        <v>111</v>
      </c>
      <c r="E16" s="5">
        <f t="shared" si="4"/>
        <v>0</v>
      </c>
      <c r="F16" s="289"/>
      <c r="G16" s="200"/>
      <c r="H16" s="6"/>
      <c r="I16" s="201"/>
      <c r="J16" s="201"/>
      <c r="K16" s="201"/>
      <c r="L16" s="201"/>
      <c r="M16" s="201"/>
      <c r="N16" s="202">
        <f t="shared" si="5"/>
        <v>0</v>
      </c>
    </row>
    <row r="17" spans="1:15" x14ac:dyDescent="0.25">
      <c r="A17" s="18" t="s">
        <v>122</v>
      </c>
      <c r="B17" s="41" t="s">
        <v>109</v>
      </c>
      <c r="C17" s="5" t="s">
        <v>123</v>
      </c>
      <c r="D17" s="5" t="s">
        <v>111</v>
      </c>
      <c r="E17" s="5">
        <f t="shared" si="4"/>
        <v>0</v>
      </c>
      <c r="F17" s="289"/>
      <c r="G17" s="200"/>
      <c r="H17" s="6"/>
      <c r="I17" s="201"/>
      <c r="J17" s="201"/>
      <c r="K17" s="201"/>
      <c r="L17" s="201"/>
      <c r="M17" s="201"/>
      <c r="N17" s="202">
        <f t="shared" si="5"/>
        <v>0</v>
      </c>
    </row>
    <row r="18" spans="1:15" x14ac:dyDescent="0.25">
      <c r="A18" s="18" t="s">
        <v>124</v>
      </c>
      <c r="B18" s="41" t="s">
        <v>109</v>
      </c>
      <c r="C18" s="5" t="s">
        <v>125</v>
      </c>
      <c r="D18" s="5" t="s">
        <v>111</v>
      </c>
      <c r="E18" s="5">
        <f t="shared" si="4"/>
        <v>0</v>
      </c>
      <c r="F18" s="289"/>
      <c r="G18" s="200"/>
      <c r="H18" s="6"/>
      <c r="I18" s="201"/>
      <c r="J18" s="201"/>
      <c r="K18" s="201"/>
      <c r="L18" s="201"/>
      <c r="M18" s="201"/>
      <c r="N18" s="202">
        <f t="shared" si="5"/>
        <v>0</v>
      </c>
    </row>
    <row r="19" spans="1:15" s="3" customFormat="1" x14ac:dyDescent="0.25">
      <c r="A19" s="19" t="s">
        <v>126</v>
      </c>
      <c r="B19" s="42" t="s">
        <v>127</v>
      </c>
      <c r="C19" s="2" t="s">
        <v>110</v>
      </c>
      <c r="D19" s="2" t="s">
        <v>111</v>
      </c>
      <c r="E19" s="2">
        <f t="shared" si="4"/>
        <v>216</v>
      </c>
      <c r="F19" s="291"/>
      <c r="G19" s="200"/>
      <c r="I19" s="1">
        <v>216</v>
      </c>
      <c r="J19" s="1"/>
      <c r="K19" s="1"/>
      <c r="L19" s="1"/>
      <c r="M19" s="1"/>
      <c r="N19" s="202">
        <f t="shared" si="5"/>
        <v>0</v>
      </c>
      <c r="O19" s="15"/>
    </row>
    <row r="20" spans="1:15" x14ac:dyDescent="0.25">
      <c r="A20" s="19" t="s">
        <v>128</v>
      </c>
      <c r="B20" s="42" t="s">
        <v>127</v>
      </c>
      <c r="C20" s="2" t="s">
        <v>113</v>
      </c>
      <c r="D20" s="2" t="s">
        <v>111</v>
      </c>
      <c r="E20" s="2">
        <f t="shared" si="4"/>
        <v>72</v>
      </c>
      <c r="F20" s="289"/>
      <c r="G20" s="200"/>
      <c r="H20" s="6"/>
      <c r="I20" s="201">
        <v>72</v>
      </c>
      <c r="J20" s="201"/>
      <c r="K20" s="201"/>
      <c r="L20" s="201"/>
      <c r="M20" s="201"/>
      <c r="N20" s="202">
        <f t="shared" si="5"/>
        <v>0</v>
      </c>
    </row>
    <row r="21" spans="1:15" x14ac:dyDescent="0.25">
      <c r="A21" s="19" t="s">
        <v>129</v>
      </c>
      <c r="B21" s="42" t="s">
        <v>127</v>
      </c>
      <c r="C21" s="2" t="s">
        <v>115</v>
      </c>
      <c r="D21" s="2" t="s">
        <v>111</v>
      </c>
      <c r="E21" s="2">
        <f t="shared" si="4"/>
        <v>0</v>
      </c>
      <c r="F21" s="289"/>
      <c r="G21" s="200"/>
      <c r="H21" s="6"/>
      <c r="I21" s="201">
        <v>0</v>
      </c>
      <c r="J21" s="201"/>
      <c r="K21" s="201"/>
      <c r="L21" s="201"/>
      <c r="M21" s="201"/>
      <c r="N21" s="202">
        <f t="shared" si="5"/>
        <v>0</v>
      </c>
      <c r="O21" s="260"/>
    </row>
    <row r="22" spans="1:15" x14ac:dyDescent="0.25">
      <c r="A22" s="19" t="s">
        <v>130</v>
      </c>
      <c r="B22" s="42" t="s">
        <v>127</v>
      </c>
      <c r="C22" s="2" t="s">
        <v>117</v>
      </c>
      <c r="D22" s="2" t="s">
        <v>111</v>
      </c>
      <c r="E22" s="2">
        <f t="shared" si="4"/>
        <v>72</v>
      </c>
      <c r="F22" s="289"/>
      <c r="G22" s="200"/>
      <c r="H22" s="6"/>
      <c r="I22" s="201">
        <v>72</v>
      </c>
      <c r="J22" s="201"/>
      <c r="K22" s="201"/>
      <c r="L22" s="201"/>
      <c r="M22" s="201"/>
      <c r="N22" s="202">
        <f t="shared" si="5"/>
        <v>0</v>
      </c>
      <c r="O22" s="260"/>
    </row>
    <row r="23" spans="1:15" x14ac:dyDescent="0.25">
      <c r="A23" s="19" t="s">
        <v>849</v>
      </c>
      <c r="B23" s="42" t="s">
        <v>127</v>
      </c>
      <c r="C23" s="2" t="s">
        <v>119</v>
      </c>
      <c r="D23" s="2" t="s">
        <v>111</v>
      </c>
      <c r="E23" s="2">
        <f t="shared" si="4"/>
        <v>20</v>
      </c>
      <c r="F23" s="289"/>
      <c r="G23" s="200"/>
      <c r="H23" s="6"/>
      <c r="I23" s="201">
        <v>20</v>
      </c>
      <c r="J23" s="201"/>
      <c r="K23" s="201"/>
      <c r="L23" s="201"/>
      <c r="M23" s="201"/>
      <c r="N23" s="202">
        <f t="shared" si="5"/>
        <v>0</v>
      </c>
    </row>
    <row r="24" spans="1:15" x14ac:dyDescent="0.25">
      <c r="A24" s="19" t="s">
        <v>131</v>
      </c>
      <c r="B24" s="42" t="s">
        <v>127</v>
      </c>
      <c r="C24" s="2" t="s">
        <v>121</v>
      </c>
      <c r="D24" s="2" t="s">
        <v>111</v>
      </c>
      <c r="E24" s="2">
        <f t="shared" si="4"/>
        <v>72</v>
      </c>
      <c r="F24" s="289"/>
      <c r="G24" s="200"/>
      <c r="H24" s="6"/>
      <c r="I24" s="201">
        <v>72</v>
      </c>
      <c r="J24" s="201"/>
      <c r="K24" s="201"/>
      <c r="L24" s="201"/>
      <c r="M24" s="201"/>
      <c r="N24" s="202">
        <f t="shared" si="5"/>
        <v>0</v>
      </c>
      <c r="O24" s="260"/>
    </row>
    <row r="25" spans="1:15" x14ac:dyDescent="0.25">
      <c r="A25" s="19" t="s">
        <v>132</v>
      </c>
      <c r="B25" s="42" t="s">
        <v>127</v>
      </c>
      <c r="C25" s="2" t="s">
        <v>123</v>
      </c>
      <c r="D25" s="2" t="s">
        <v>111</v>
      </c>
      <c r="E25" s="2">
        <f t="shared" si="4"/>
        <v>10</v>
      </c>
      <c r="F25" s="289"/>
      <c r="G25" s="200"/>
      <c r="H25" s="6"/>
      <c r="I25" s="201">
        <v>10</v>
      </c>
      <c r="J25" s="201"/>
      <c r="K25" s="201"/>
      <c r="L25" s="201"/>
      <c r="M25" s="201"/>
      <c r="N25" s="202">
        <f t="shared" si="5"/>
        <v>0</v>
      </c>
    </row>
    <row r="26" spans="1:15" x14ac:dyDescent="0.25">
      <c r="A26" s="19" t="s">
        <v>133</v>
      </c>
      <c r="B26" s="42" t="s">
        <v>127</v>
      </c>
      <c r="C26" s="2" t="s">
        <v>125</v>
      </c>
      <c r="D26" s="2" t="s">
        <v>111</v>
      </c>
      <c r="E26" s="2">
        <f t="shared" si="4"/>
        <v>0</v>
      </c>
      <c r="F26" s="289"/>
      <c r="G26" s="200"/>
      <c r="H26" s="6"/>
      <c r="I26" s="201">
        <v>0</v>
      </c>
      <c r="J26" s="201"/>
      <c r="K26" s="201"/>
      <c r="L26" s="201"/>
      <c r="M26" s="201"/>
      <c r="N26" s="202">
        <f t="shared" si="5"/>
        <v>0</v>
      </c>
    </row>
    <row r="27" spans="1:15" ht="15.75" thickBot="1" x14ac:dyDescent="0.3">
      <c r="A27" s="20" t="s">
        <v>134</v>
      </c>
      <c r="B27" s="43" t="s">
        <v>127</v>
      </c>
      <c r="C27" s="21" t="s">
        <v>135</v>
      </c>
      <c r="D27" s="21" t="s">
        <v>111</v>
      </c>
      <c r="E27" s="21">
        <f t="shared" si="4"/>
        <v>0</v>
      </c>
      <c r="F27" s="289"/>
      <c r="G27" s="204"/>
      <c r="H27" s="203"/>
      <c r="I27" s="205"/>
      <c r="J27" s="205"/>
      <c r="K27" s="205"/>
      <c r="L27" s="205"/>
      <c r="M27" s="205"/>
      <c r="N27" s="206">
        <f t="shared" si="5"/>
        <v>0</v>
      </c>
    </row>
    <row r="28" spans="1:15" s="3" customFormat="1" x14ac:dyDescent="0.25">
      <c r="A28" s="65" t="s">
        <v>251</v>
      </c>
      <c r="B28" s="66" t="s">
        <v>252</v>
      </c>
      <c r="C28" s="67" t="s">
        <v>113</v>
      </c>
      <c r="D28" s="67" t="s">
        <v>111</v>
      </c>
      <c r="E28" s="209">
        <f t="shared" si="4"/>
        <v>27</v>
      </c>
      <c r="G28" s="211"/>
      <c r="H28" s="210"/>
      <c r="I28" s="212">
        <v>27</v>
      </c>
      <c r="J28" s="212"/>
      <c r="K28" s="212"/>
      <c r="L28" s="212"/>
      <c r="M28" s="212"/>
      <c r="N28" s="213">
        <f t="shared" si="5"/>
        <v>0</v>
      </c>
      <c r="O28" s="15"/>
    </row>
    <row r="29" spans="1:15" s="3" customFormat="1" x14ac:dyDescent="0.25">
      <c r="A29" s="65" t="s">
        <v>253</v>
      </c>
      <c r="B29" s="66" t="s">
        <v>252</v>
      </c>
      <c r="C29" s="67" t="s">
        <v>119</v>
      </c>
      <c r="D29" s="67" t="s">
        <v>111</v>
      </c>
      <c r="E29" s="67">
        <f t="shared" si="4"/>
        <v>27</v>
      </c>
      <c r="G29" s="200"/>
      <c r="I29" s="1">
        <v>27</v>
      </c>
      <c r="J29" s="1"/>
      <c r="K29" s="1"/>
      <c r="L29" s="1"/>
      <c r="M29" s="1"/>
      <c r="N29" s="202">
        <f t="shared" si="5"/>
        <v>0</v>
      </c>
      <c r="O29" s="15"/>
    </row>
    <row r="30" spans="1:15" ht="15.75" thickBot="1" x14ac:dyDescent="0.3">
      <c r="A30" s="68" t="s">
        <v>254</v>
      </c>
      <c r="B30" s="69" t="s">
        <v>252</v>
      </c>
      <c r="C30" s="70" t="s">
        <v>125</v>
      </c>
      <c r="D30" s="70" t="s">
        <v>111</v>
      </c>
      <c r="E30" s="70">
        <f t="shared" si="4"/>
        <v>14</v>
      </c>
      <c r="F30" s="203"/>
      <c r="G30" s="204"/>
      <c r="H30" s="203"/>
      <c r="I30" s="205">
        <v>14</v>
      </c>
      <c r="J30" s="205"/>
      <c r="K30" s="205"/>
      <c r="L30" s="205"/>
      <c r="M30" s="205"/>
      <c r="N30" s="206">
        <f t="shared" si="5"/>
        <v>0</v>
      </c>
    </row>
    <row r="31" spans="1:15" ht="15.75" thickBot="1" x14ac:dyDescent="0.3"/>
    <row r="32" spans="1:15" s="32" customFormat="1" ht="15.75" x14ac:dyDescent="0.25">
      <c r="A32" s="33"/>
      <c r="B32" s="26" t="s">
        <v>136</v>
      </c>
      <c r="C32" s="34"/>
      <c r="D32" s="34"/>
      <c r="E32" s="34"/>
      <c r="F32" s="26"/>
      <c r="G32" s="26"/>
      <c r="H32" s="26"/>
      <c r="I32" s="235">
        <f t="shared" ref="I32:M32" si="6">(I33*$G33)+(I34*$G34)+(I35*$G35)+(I36*$G36)+(I37*$G37)+(I38*$G38)+(I39*$G39)+(I40*$G40)+(I41*$G41)</f>
        <v>0</v>
      </c>
      <c r="J32" s="235">
        <f t="shared" si="6"/>
        <v>0</v>
      </c>
      <c r="K32" s="235">
        <f t="shared" si="6"/>
        <v>0</v>
      </c>
      <c r="L32" s="235">
        <f t="shared" si="6"/>
        <v>0</v>
      </c>
      <c r="M32" s="235">
        <f t="shared" si="6"/>
        <v>0</v>
      </c>
      <c r="N32" s="241"/>
      <c r="O32" s="261"/>
    </row>
    <row r="33" spans="1:15" x14ac:dyDescent="0.25">
      <c r="A33" s="7" t="s">
        <v>137</v>
      </c>
      <c r="B33" s="44" t="s">
        <v>138</v>
      </c>
      <c r="C33" s="4" t="s">
        <v>115</v>
      </c>
      <c r="D33" s="4" t="s">
        <v>111</v>
      </c>
      <c r="E33" s="4">
        <f t="shared" ref="E33:E41" si="7">SUM(I33:M33)</f>
        <v>14</v>
      </c>
      <c r="F33" s="289"/>
      <c r="G33" s="200"/>
      <c r="H33" s="6"/>
      <c r="I33" s="201">
        <v>14</v>
      </c>
      <c r="J33" s="201"/>
      <c r="K33" s="201"/>
      <c r="L33" s="201"/>
      <c r="M33" s="201"/>
      <c r="N33" s="202">
        <f t="shared" ref="N33:N41" si="8">E33*G33</f>
        <v>0</v>
      </c>
    </row>
    <row r="34" spans="1:15" x14ac:dyDescent="0.25">
      <c r="A34" s="7" t="s">
        <v>139</v>
      </c>
      <c r="B34" s="44" t="s">
        <v>138</v>
      </c>
      <c r="C34" s="4" t="s">
        <v>117</v>
      </c>
      <c r="D34" s="4" t="s">
        <v>111</v>
      </c>
      <c r="E34" s="4">
        <f t="shared" si="7"/>
        <v>6</v>
      </c>
      <c r="F34" s="289"/>
      <c r="G34" s="200"/>
      <c r="H34" s="6"/>
      <c r="I34" s="201">
        <v>6</v>
      </c>
      <c r="J34" s="201"/>
      <c r="K34" s="201"/>
      <c r="L34" s="201"/>
      <c r="M34" s="201"/>
      <c r="N34" s="202">
        <f t="shared" si="8"/>
        <v>0</v>
      </c>
    </row>
    <row r="35" spans="1:15" x14ac:dyDescent="0.25">
      <c r="A35" s="7" t="s">
        <v>140</v>
      </c>
      <c r="B35" s="44" t="s">
        <v>138</v>
      </c>
      <c r="C35" s="4" t="s">
        <v>119</v>
      </c>
      <c r="D35" s="4" t="s">
        <v>111</v>
      </c>
      <c r="E35" s="4">
        <f t="shared" si="7"/>
        <v>6</v>
      </c>
      <c r="F35" s="289"/>
      <c r="G35" s="200"/>
      <c r="H35" s="6"/>
      <c r="I35" s="201">
        <v>6</v>
      </c>
      <c r="J35" s="201"/>
      <c r="K35" s="201"/>
      <c r="L35" s="201"/>
      <c r="M35" s="201"/>
      <c r="N35" s="202">
        <f t="shared" si="8"/>
        <v>0</v>
      </c>
    </row>
    <row r="36" spans="1:15" x14ac:dyDescent="0.25">
      <c r="A36" s="7" t="s">
        <v>141</v>
      </c>
      <c r="B36" s="44" t="s">
        <v>138</v>
      </c>
      <c r="C36" s="4" t="s">
        <v>121</v>
      </c>
      <c r="D36" s="4" t="s">
        <v>111</v>
      </c>
      <c r="E36" s="4">
        <f t="shared" si="7"/>
        <v>0</v>
      </c>
      <c r="F36" s="289"/>
      <c r="G36" s="200"/>
      <c r="H36" s="6"/>
      <c r="I36" s="201">
        <v>0</v>
      </c>
      <c r="J36" s="201"/>
      <c r="K36" s="201"/>
      <c r="L36" s="201"/>
      <c r="M36" s="201"/>
      <c r="N36" s="202">
        <f t="shared" si="8"/>
        <v>0</v>
      </c>
    </row>
    <row r="37" spans="1:15" x14ac:dyDescent="0.25">
      <c r="A37" s="7" t="s">
        <v>142</v>
      </c>
      <c r="B37" s="44" t="s">
        <v>138</v>
      </c>
      <c r="C37" s="4" t="s">
        <v>123</v>
      </c>
      <c r="D37" s="4" t="s">
        <v>111</v>
      </c>
      <c r="E37" s="4">
        <f t="shared" si="7"/>
        <v>0</v>
      </c>
      <c r="F37" s="289"/>
      <c r="G37" s="200"/>
      <c r="H37" s="6"/>
      <c r="I37" s="201"/>
      <c r="J37" s="201"/>
      <c r="K37" s="201"/>
      <c r="L37" s="201"/>
      <c r="M37" s="201"/>
      <c r="N37" s="202">
        <f t="shared" si="8"/>
        <v>0</v>
      </c>
    </row>
    <row r="38" spans="1:15" x14ac:dyDescent="0.25">
      <c r="A38" s="7" t="s">
        <v>143</v>
      </c>
      <c r="B38" s="44" t="s">
        <v>138</v>
      </c>
      <c r="C38" s="4" t="s">
        <v>125</v>
      </c>
      <c r="D38" s="4" t="s">
        <v>111</v>
      </c>
      <c r="E38" s="4">
        <f t="shared" si="7"/>
        <v>0</v>
      </c>
      <c r="F38" s="289"/>
      <c r="G38" s="200"/>
      <c r="H38" s="6"/>
      <c r="I38" s="201"/>
      <c r="J38" s="201"/>
      <c r="K38" s="201"/>
      <c r="L38" s="201"/>
      <c r="M38" s="201"/>
      <c r="N38" s="202">
        <f t="shared" si="8"/>
        <v>0</v>
      </c>
    </row>
    <row r="39" spans="1:15" x14ac:dyDescent="0.25">
      <c r="A39" s="7" t="s">
        <v>144</v>
      </c>
      <c r="B39" s="44" t="s">
        <v>138</v>
      </c>
      <c r="C39" s="4" t="s">
        <v>145</v>
      </c>
      <c r="D39" s="4" t="s">
        <v>111</v>
      </c>
      <c r="E39" s="4">
        <f t="shared" si="7"/>
        <v>0</v>
      </c>
      <c r="F39" s="289"/>
      <c r="G39" s="200"/>
      <c r="H39" s="6"/>
      <c r="I39" s="201"/>
      <c r="J39" s="201"/>
      <c r="K39" s="201"/>
      <c r="L39" s="201"/>
      <c r="M39" s="201"/>
      <c r="N39" s="202">
        <f t="shared" si="8"/>
        <v>0</v>
      </c>
    </row>
    <row r="40" spans="1:15" x14ac:dyDescent="0.25">
      <c r="A40" s="7" t="s">
        <v>146</v>
      </c>
      <c r="B40" s="44" t="s">
        <v>138</v>
      </c>
      <c r="C40" s="4" t="s">
        <v>147</v>
      </c>
      <c r="D40" s="4" t="s">
        <v>111</v>
      </c>
      <c r="E40" s="4">
        <f t="shared" si="7"/>
        <v>0</v>
      </c>
      <c r="F40" s="289"/>
      <c r="G40" s="200"/>
      <c r="H40" s="6"/>
      <c r="I40" s="201"/>
      <c r="J40" s="201"/>
      <c r="K40" s="201"/>
      <c r="L40" s="201"/>
      <c r="M40" s="201"/>
      <c r="N40" s="202">
        <f t="shared" si="8"/>
        <v>0</v>
      </c>
    </row>
    <row r="41" spans="1:15" ht="15.75" thickBot="1" x14ac:dyDescent="0.3">
      <c r="A41" s="8" t="s">
        <v>148</v>
      </c>
      <c r="B41" s="45" t="s">
        <v>138</v>
      </c>
      <c r="C41" s="9" t="s">
        <v>135</v>
      </c>
      <c r="D41" s="9" t="s">
        <v>111</v>
      </c>
      <c r="E41" s="9">
        <f t="shared" si="7"/>
        <v>0</v>
      </c>
      <c r="F41" s="289"/>
      <c r="G41" s="204"/>
      <c r="H41" s="203"/>
      <c r="I41" s="205"/>
      <c r="J41" s="205"/>
      <c r="K41" s="205"/>
      <c r="L41" s="205"/>
      <c r="M41" s="205"/>
      <c r="N41" s="206">
        <f t="shared" si="8"/>
        <v>0</v>
      </c>
    </row>
    <row r="42" spans="1:15" s="17" customFormat="1" ht="15.75" thickBot="1" x14ac:dyDescent="0.3">
      <c r="A42" s="14"/>
      <c r="B42" s="15"/>
      <c r="C42" s="16"/>
      <c r="D42" s="16"/>
      <c r="E42" s="16"/>
    </row>
    <row r="43" spans="1:15" s="32" customFormat="1" ht="15.75" x14ac:dyDescent="0.25">
      <c r="A43" s="33"/>
      <c r="B43" s="26" t="s">
        <v>149</v>
      </c>
      <c r="C43" s="34"/>
      <c r="D43" s="34"/>
      <c r="E43" s="34"/>
      <c r="F43" s="26"/>
      <c r="G43" s="26"/>
      <c r="H43" s="26"/>
      <c r="I43" s="235">
        <f t="shared" ref="I43:M43" si="9">(I44*$G44)+(I45*$G45)+(I46*$G46)+(I47*$G47)+(I48*$G48)+(I49*$G49)+(I50*$G50)+(I51*$G51)+(I52*$G52)</f>
        <v>0</v>
      </c>
      <c r="J43" s="235">
        <f t="shared" si="9"/>
        <v>0</v>
      </c>
      <c r="K43" s="235">
        <f t="shared" si="9"/>
        <v>0</v>
      </c>
      <c r="L43" s="235">
        <f t="shared" si="9"/>
        <v>0</v>
      </c>
      <c r="M43" s="235">
        <f t="shared" si="9"/>
        <v>0</v>
      </c>
      <c r="N43" s="241"/>
      <c r="O43" s="261"/>
    </row>
    <row r="44" spans="1:15" x14ac:dyDescent="0.25">
      <c r="A44" s="7" t="s">
        <v>150</v>
      </c>
      <c r="B44" s="44" t="s">
        <v>151</v>
      </c>
      <c r="C44" s="4" t="s">
        <v>115</v>
      </c>
      <c r="D44" s="4" t="s">
        <v>111</v>
      </c>
      <c r="E44" s="4">
        <f t="shared" ref="E44:E52" si="10">SUM(I44:M44)</f>
        <v>4</v>
      </c>
      <c r="F44" s="289"/>
      <c r="G44" s="200"/>
      <c r="H44" s="6"/>
      <c r="I44" s="201">
        <v>4</v>
      </c>
      <c r="J44" s="201"/>
      <c r="K44" s="201"/>
      <c r="L44" s="201"/>
      <c r="M44" s="201"/>
      <c r="N44" s="202">
        <f t="shared" ref="N44:N52" si="11">E44*G44</f>
        <v>0</v>
      </c>
    </row>
    <row r="45" spans="1:15" x14ac:dyDescent="0.25">
      <c r="A45" s="7" t="s">
        <v>152</v>
      </c>
      <c r="B45" s="44" t="s">
        <v>151</v>
      </c>
      <c r="C45" s="4" t="s">
        <v>117</v>
      </c>
      <c r="D45" s="4" t="s">
        <v>111</v>
      </c>
      <c r="E45" s="4">
        <f t="shared" si="10"/>
        <v>4</v>
      </c>
      <c r="F45" s="289"/>
      <c r="G45" s="200"/>
      <c r="H45" s="6"/>
      <c r="I45" s="201">
        <v>4</v>
      </c>
      <c r="J45" s="201"/>
      <c r="K45" s="201"/>
      <c r="L45" s="201"/>
      <c r="M45" s="201"/>
      <c r="N45" s="202">
        <f t="shared" si="11"/>
        <v>0</v>
      </c>
    </row>
    <row r="46" spans="1:15" x14ac:dyDescent="0.25">
      <c r="A46" s="7" t="s">
        <v>153</v>
      </c>
      <c r="B46" s="44" t="s">
        <v>151</v>
      </c>
      <c r="C46" s="4" t="s">
        <v>119</v>
      </c>
      <c r="D46" s="4" t="s">
        <v>111</v>
      </c>
      <c r="E46" s="4">
        <f t="shared" si="10"/>
        <v>4</v>
      </c>
      <c r="F46" s="289"/>
      <c r="G46" s="200"/>
      <c r="H46" s="6"/>
      <c r="I46" s="201">
        <v>4</v>
      </c>
      <c r="J46" s="201"/>
      <c r="K46" s="201"/>
      <c r="L46" s="201"/>
      <c r="M46" s="201"/>
      <c r="N46" s="202">
        <f t="shared" si="11"/>
        <v>0</v>
      </c>
    </row>
    <row r="47" spans="1:15" x14ac:dyDescent="0.25">
      <c r="A47" s="7" t="s">
        <v>154</v>
      </c>
      <c r="B47" s="44" t="s">
        <v>151</v>
      </c>
      <c r="C47" s="4" t="s">
        <v>121</v>
      </c>
      <c r="D47" s="4" t="s">
        <v>111</v>
      </c>
      <c r="E47" s="4">
        <f t="shared" si="10"/>
        <v>0</v>
      </c>
      <c r="F47" s="289"/>
      <c r="G47" s="200"/>
      <c r="H47" s="6"/>
      <c r="I47" s="201">
        <v>0</v>
      </c>
      <c r="J47" s="201"/>
      <c r="K47" s="201"/>
      <c r="L47" s="201"/>
      <c r="M47" s="201"/>
      <c r="N47" s="202">
        <f t="shared" si="11"/>
        <v>0</v>
      </c>
    </row>
    <row r="48" spans="1:15" x14ac:dyDescent="0.25">
      <c r="A48" s="7" t="s">
        <v>155</v>
      </c>
      <c r="B48" s="44" t="s">
        <v>151</v>
      </c>
      <c r="C48" s="4" t="s">
        <v>123</v>
      </c>
      <c r="D48" s="4" t="s">
        <v>111</v>
      </c>
      <c r="E48" s="4">
        <f t="shared" si="10"/>
        <v>0</v>
      </c>
      <c r="F48" s="289"/>
      <c r="G48" s="200"/>
      <c r="H48" s="6"/>
      <c r="I48" s="201"/>
      <c r="J48" s="201"/>
      <c r="K48" s="201"/>
      <c r="L48" s="201"/>
      <c r="M48" s="201"/>
      <c r="N48" s="202">
        <f t="shared" si="11"/>
        <v>0</v>
      </c>
    </row>
    <row r="49" spans="1:15" x14ac:dyDescent="0.25">
      <c r="A49" s="7" t="s">
        <v>156</v>
      </c>
      <c r="B49" s="44" t="s">
        <v>151</v>
      </c>
      <c r="C49" s="4" t="s">
        <v>125</v>
      </c>
      <c r="D49" s="4" t="s">
        <v>111</v>
      </c>
      <c r="E49" s="4">
        <f t="shared" si="10"/>
        <v>0</v>
      </c>
      <c r="F49" s="289"/>
      <c r="G49" s="200"/>
      <c r="H49" s="6"/>
      <c r="I49" s="201"/>
      <c r="J49" s="201"/>
      <c r="K49" s="201"/>
      <c r="L49" s="201"/>
      <c r="M49" s="201"/>
      <c r="N49" s="202">
        <f t="shared" si="11"/>
        <v>0</v>
      </c>
    </row>
    <row r="50" spans="1:15" x14ac:dyDescent="0.25">
      <c r="A50" s="7" t="s">
        <v>157</v>
      </c>
      <c r="B50" s="44" t="s">
        <v>151</v>
      </c>
      <c r="C50" s="4" t="s">
        <v>145</v>
      </c>
      <c r="D50" s="4" t="s">
        <v>111</v>
      </c>
      <c r="E50" s="4">
        <f t="shared" si="10"/>
        <v>0</v>
      </c>
      <c r="F50" s="289"/>
      <c r="G50" s="200"/>
      <c r="H50" s="6"/>
      <c r="I50" s="201"/>
      <c r="J50" s="201"/>
      <c r="K50" s="201"/>
      <c r="L50" s="201"/>
      <c r="M50" s="201"/>
      <c r="N50" s="202">
        <f t="shared" si="11"/>
        <v>0</v>
      </c>
    </row>
    <row r="51" spans="1:15" x14ac:dyDescent="0.25">
      <c r="A51" s="7" t="s">
        <v>158</v>
      </c>
      <c r="B51" s="44" t="s">
        <v>151</v>
      </c>
      <c r="C51" s="4" t="s">
        <v>147</v>
      </c>
      <c r="D51" s="4" t="s">
        <v>111</v>
      </c>
      <c r="E51" s="4">
        <f t="shared" si="10"/>
        <v>0</v>
      </c>
      <c r="F51" s="289"/>
      <c r="G51" s="200"/>
      <c r="H51" s="6"/>
      <c r="I51" s="201"/>
      <c r="J51" s="201"/>
      <c r="K51" s="201"/>
      <c r="L51" s="201"/>
      <c r="M51" s="201"/>
      <c r="N51" s="202">
        <f t="shared" si="11"/>
        <v>0</v>
      </c>
    </row>
    <row r="52" spans="1:15" ht="15.75" thickBot="1" x14ac:dyDescent="0.3">
      <c r="A52" s="8" t="s">
        <v>159</v>
      </c>
      <c r="B52" s="45" t="s">
        <v>151</v>
      </c>
      <c r="C52" s="9" t="s">
        <v>135</v>
      </c>
      <c r="D52" s="9" t="s">
        <v>111</v>
      </c>
      <c r="E52" s="9">
        <f t="shared" si="10"/>
        <v>0</v>
      </c>
      <c r="F52" s="289"/>
      <c r="G52" s="204"/>
      <c r="H52" s="203"/>
      <c r="I52" s="205"/>
      <c r="J52" s="205"/>
      <c r="K52" s="205"/>
      <c r="L52" s="205"/>
      <c r="M52" s="205"/>
      <c r="N52" s="206">
        <f t="shared" si="11"/>
        <v>0</v>
      </c>
    </row>
    <row r="53" spans="1:15" s="17" customFormat="1" ht="15.75" thickBot="1" x14ac:dyDescent="0.3">
      <c r="A53" s="14"/>
      <c r="B53" s="15"/>
      <c r="C53" s="16"/>
      <c r="D53" s="16"/>
      <c r="E53" s="16"/>
    </row>
    <row r="54" spans="1:15" s="32" customFormat="1" ht="15.75" x14ac:dyDescent="0.25">
      <c r="A54" s="33"/>
      <c r="B54" s="26" t="s">
        <v>160</v>
      </c>
      <c r="C54" s="34"/>
      <c r="D54" s="34"/>
      <c r="E54" s="34"/>
      <c r="F54" s="26"/>
      <c r="G54" s="26"/>
      <c r="H54" s="26"/>
      <c r="I54" s="235">
        <f t="shared" ref="I54:M54" si="12">(I55*$G55)+(I56*$G56)+(I57*$G57)+(I58*$G58)+(I59*$G59)+(I60*$G60)+(I61*$G61)+(I62*$G62)+(I63*$G63)</f>
        <v>0</v>
      </c>
      <c r="J54" s="235">
        <f t="shared" si="12"/>
        <v>0</v>
      </c>
      <c r="K54" s="235">
        <f t="shared" si="12"/>
        <v>0</v>
      </c>
      <c r="L54" s="235">
        <f t="shared" si="12"/>
        <v>0</v>
      </c>
      <c r="M54" s="235">
        <f t="shared" si="12"/>
        <v>0</v>
      </c>
      <c r="N54" s="241"/>
      <c r="O54" s="261"/>
    </row>
    <row r="55" spans="1:15" x14ac:dyDescent="0.25">
      <c r="A55" s="7" t="s">
        <v>161</v>
      </c>
      <c r="B55" s="44" t="s">
        <v>162</v>
      </c>
      <c r="C55" s="4" t="s">
        <v>115</v>
      </c>
      <c r="D55" s="4" t="s">
        <v>111</v>
      </c>
      <c r="E55" s="4">
        <f t="shared" ref="E55:E63" si="13">SUM(I55:M55)</f>
        <v>0</v>
      </c>
      <c r="F55" s="289"/>
      <c r="G55" s="200"/>
      <c r="H55" s="6"/>
      <c r="I55" s="201"/>
      <c r="J55" s="201"/>
      <c r="K55" s="201"/>
      <c r="L55" s="201"/>
      <c r="M55" s="201"/>
      <c r="N55" s="202">
        <f t="shared" ref="N55:N63" si="14">E55*G55</f>
        <v>0</v>
      </c>
    </row>
    <row r="56" spans="1:15" x14ac:dyDescent="0.25">
      <c r="A56" s="7" t="s">
        <v>163</v>
      </c>
      <c r="B56" s="44" t="s">
        <v>162</v>
      </c>
      <c r="C56" s="4" t="s">
        <v>117</v>
      </c>
      <c r="D56" s="4" t="s">
        <v>111</v>
      </c>
      <c r="E56" s="4">
        <f t="shared" si="13"/>
        <v>0</v>
      </c>
      <c r="F56" s="289"/>
      <c r="G56" s="200"/>
      <c r="H56" s="6"/>
      <c r="I56" s="201"/>
      <c r="J56" s="201"/>
      <c r="K56" s="201"/>
      <c r="L56" s="201"/>
      <c r="M56" s="201"/>
      <c r="N56" s="202">
        <f t="shared" si="14"/>
        <v>0</v>
      </c>
    </row>
    <row r="57" spans="1:15" x14ac:dyDescent="0.25">
      <c r="A57" s="7" t="s">
        <v>164</v>
      </c>
      <c r="B57" s="44" t="s">
        <v>162</v>
      </c>
      <c r="C57" s="4" t="s">
        <v>119</v>
      </c>
      <c r="D57" s="4" t="s">
        <v>111</v>
      </c>
      <c r="E57" s="4">
        <f t="shared" si="13"/>
        <v>0</v>
      </c>
      <c r="F57" s="289"/>
      <c r="G57" s="200"/>
      <c r="H57" s="6"/>
      <c r="I57" s="201"/>
      <c r="J57" s="201"/>
      <c r="K57" s="201"/>
      <c r="L57" s="201"/>
      <c r="M57" s="201"/>
      <c r="N57" s="202">
        <f t="shared" si="14"/>
        <v>0</v>
      </c>
    </row>
    <row r="58" spans="1:15" x14ac:dyDescent="0.25">
      <c r="A58" s="7" t="s">
        <v>165</v>
      </c>
      <c r="B58" s="44" t="s">
        <v>162</v>
      </c>
      <c r="C58" s="4" t="s">
        <v>121</v>
      </c>
      <c r="D58" s="4" t="s">
        <v>111</v>
      </c>
      <c r="E58" s="4">
        <f t="shared" si="13"/>
        <v>0</v>
      </c>
      <c r="F58" s="289"/>
      <c r="G58" s="200"/>
      <c r="H58" s="6"/>
      <c r="I58" s="201"/>
      <c r="J58" s="201"/>
      <c r="K58" s="201"/>
      <c r="L58" s="201"/>
      <c r="M58" s="201"/>
      <c r="N58" s="202">
        <f t="shared" si="14"/>
        <v>0</v>
      </c>
    </row>
    <row r="59" spans="1:15" x14ac:dyDescent="0.25">
      <c r="A59" s="7" t="s">
        <v>166</v>
      </c>
      <c r="B59" s="44" t="s">
        <v>162</v>
      </c>
      <c r="C59" s="4" t="s">
        <v>123</v>
      </c>
      <c r="D59" s="4" t="s">
        <v>111</v>
      </c>
      <c r="E59" s="4">
        <f t="shared" si="13"/>
        <v>0</v>
      </c>
      <c r="F59" s="289"/>
      <c r="G59" s="200"/>
      <c r="H59" s="6"/>
      <c r="I59" s="201"/>
      <c r="J59" s="201"/>
      <c r="K59" s="201"/>
      <c r="L59" s="201"/>
      <c r="M59" s="201"/>
      <c r="N59" s="202">
        <f t="shared" si="14"/>
        <v>0</v>
      </c>
    </row>
    <row r="60" spans="1:15" x14ac:dyDescent="0.25">
      <c r="A60" s="7" t="s">
        <v>167</v>
      </c>
      <c r="B60" s="44" t="s">
        <v>162</v>
      </c>
      <c r="C60" s="4" t="s">
        <v>125</v>
      </c>
      <c r="D60" s="4" t="s">
        <v>111</v>
      </c>
      <c r="E60" s="4">
        <f t="shared" si="13"/>
        <v>0</v>
      </c>
      <c r="F60" s="289"/>
      <c r="G60" s="200"/>
      <c r="H60" s="6"/>
      <c r="I60" s="201"/>
      <c r="J60" s="201"/>
      <c r="K60" s="201"/>
      <c r="L60" s="201"/>
      <c r="M60" s="201"/>
      <c r="N60" s="202">
        <f t="shared" si="14"/>
        <v>0</v>
      </c>
    </row>
    <row r="61" spans="1:15" x14ac:dyDescent="0.25">
      <c r="A61" s="7" t="s">
        <v>168</v>
      </c>
      <c r="B61" s="44" t="s">
        <v>162</v>
      </c>
      <c r="C61" s="4" t="s">
        <v>145</v>
      </c>
      <c r="D61" s="4" t="s">
        <v>111</v>
      </c>
      <c r="E61" s="4">
        <f t="shared" si="13"/>
        <v>0</v>
      </c>
      <c r="F61" s="289"/>
      <c r="G61" s="200"/>
      <c r="H61" s="6"/>
      <c r="I61" s="201"/>
      <c r="J61" s="201"/>
      <c r="K61" s="201"/>
      <c r="L61" s="201"/>
      <c r="M61" s="201"/>
      <c r="N61" s="202">
        <f t="shared" si="14"/>
        <v>0</v>
      </c>
    </row>
    <row r="62" spans="1:15" x14ac:dyDescent="0.25">
      <c r="A62" s="7" t="s">
        <v>169</v>
      </c>
      <c r="B62" s="44" t="s">
        <v>162</v>
      </c>
      <c r="C62" s="4" t="s">
        <v>147</v>
      </c>
      <c r="D62" s="4" t="s">
        <v>111</v>
      </c>
      <c r="E62" s="4">
        <f t="shared" si="13"/>
        <v>0</v>
      </c>
      <c r="F62" s="289"/>
      <c r="G62" s="200"/>
      <c r="H62" s="6"/>
      <c r="I62" s="201"/>
      <c r="J62" s="201"/>
      <c r="K62" s="201"/>
      <c r="L62" s="201"/>
      <c r="M62" s="201"/>
      <c r="N62" s="202">
        <f t="shared" si="14"/>
        <v>0</v>
      </c>
    </row>
    <row r="63" spans="1:15" ht="15.75" thickBot="1" x14ac:dyDescent="0.3">
      <c r="A63" s="8" t="s">
        <v>170</v>
      </c>
      <c r="B63" s="45" t="s">
        <v>162</v>
      </c>
      <c r="C63" s="9" t="s">
        <v>135</v>
      </c>
      <c r="D63" s="9" t="s">
        <v>111</v>
      </c>
      <c r="E63" s="9">
        <f t="shared" si="13"/>
        <v>0</v>
      </c>
      <c r="F63" s="289"/>
      <c r="G63" s="204"/>
      <c r="H63" s="203"/>
      <c r="I63" s="205"/>
      <c r="J63" s="205"/>
      <c r="K63" s="205"/>
      <c r="L63" s="205"/>
      <c r="M63" s="205"/>
      <c r="N63" s="206">
        <f t="shared" si="14"/>
        <v>0</v>
      </c>
    </row>
    <row r="64" spans="1:15" s="17" customFormat="1" ht="15.75" thickBot="1" x14ac:dyDescent="0.3">
      <c r="A64" s="14"/>
      <c r="B64" s="15"/>
      <c r="C64" s="16"/>
      <c r="D64" s="16"/>
      <c r="E64" s="16"/>
    </row>
    <row r="65" spans="1:15" s="32" customFormat="1" ht="15.75" x14ac:dyDescent="0.25">
      <c r="A65" s="35"/>
      <c r="B65" s="27" t="s">
        <v>136</v>
      </c>
      <c r="C65" s="36"/>
      <c r="D65" s="36"/>
      <c r="E65" s="36"/>
      <c r="F65" s="27"/>
      <c r="G65" s="27"/>
      <c r="H65" s="27"/>
      <c r="I65" s="236">
        <f t="shared" ref="I65:M65" si="15">(I66*$G66)+(I67*$G67)+(I68*$G68)+(I69*$G69)+(I70*$G70)+(I71*$G71)+(I72*$G72)+(I73*$G73)+(I74*$G74)</f>
        <v>0</v>
      </c>
      <c r="J65" s="236">
        <f t="shared" si="15"/>
        <v>0</v>
      </c>
      <c r="K65" s="236">
        <f t="shared" si="15"/>
        <v>0</v>
      </c>
      <c r="L65" s="236">
        <f t="shared" si="15"/>
        <v>0</v>
      </c>
      <c r="M65" s="236">
        <f t="shared" si="15"/>
        <v>0</v>
      </c>
      <c r="N65" s="240"/>
      <c r="O65" s="261"/>
    </row>
    <row r="66" spans="1:15" x14ac:dyDescent="0.25">
      <c r="A66" s="12" t="s">
        <v>171</v>
      </c>
      <c r="B66" s="46" t="s">
        <v>172</v>
      </c>
      <c r="C66" s="10" t="s">
        <v>115</v>
      </c>
      <c r="D66" s="10" t="s">
        <v>111</v>
      </c>
      <c r="E66" s="10">
        <f t="shared" ref="E66:E74" si="16">SUM(I66:M66)</f>
        <v>8</v>
      </c>
      <c r="F66" s="289"/>
      <c r="G66" s="200"/>
      <c r="H66" s="6"/>
      <c r="I66" s="201">
        <v>8</v>
      </c>
      <c r="J66" s="201"/>
      <c r="K66" s="201"/>
      <c r="L66" s="201"/>
      <c r="M66" s="201"/>
      <c r="N66" s="202">
        <f t="shared" ref="N66:N74" si="17">E66*G66</f>
        <v>0</v>
      </c>
    </row>
    <row r="67" spans="1:15" x14ac:dyDescent="0.25">
      <c r="A67" s="12" t="s">
        <v>173</v>
      </c>
      <c r="B67" s="46" t="s">
        <v>172</v>
      </c>
      <c r="C67" s="10" t="s">
        <v>117</v>
      </c>
      <c r="D67" s="10" t="s">
        <v>111</v>
      </c>
      <c r="E67" s="10">
        <f t="shared" si="16"/>
        <v>0</v>
      </c>
      <c r="F67" s="289"/>
      <c r="G67" s="200"/>
      <c r="H67" s="6"/>
      <c r="I67" s="201"/>
      <c r="J67" s="201"/>
      <c r="K67" s="201"/>
      <c r="L67" s="201"/>
      <c r="M67" s="201"/>
      <c r="N67" s="202">
        <f t="shared" si="17"/>
        <v>0</v>
      </c>
    </row>
    <row r="68" spans="1:15" x14ac:dyDescent="0.25">
      <c r="A68" s="12" t="s">
        <v>174</v>
      </c>
      <c r="B68" s="46" t="s">
        <v>172</v>
      </c>
      <c r="C68" s="10" t="s">
        <v>119</v>
      </c>
      <c r="D68" s="10" t="s">
        <v>111</v>
      </c>
      <c r="E68" s="10">
        <f t="shared" si="16"/>
        <v>8</v>
      </c>
      <c r="F68" s="289"/>
      <c r="G68" s="200"/>
      <c r="H68" s="6"/>
      <c r="I68" s="201">
        <v>8</v>
      </c>
      <c r="J68" s="201"/>
      <c r="K68" s="201"/>
      <c r="L68" s="201"/>
      <c r="M68" s="201"/>
      <c r="N68" s="202">
        <f t="shared" si="17"/>
        <v>0</v>
      </c>
    </row>
    <row r="69" spans="1:15" x14ac:dyDescent="0.25">
      <c r="A69" s="12" t="s">
        <v>175</v>
      </c>
      <c r="B69" s="46" t="s">
        <v>172</v>
      </c>
      <c r="C69" s="10" t="s">
        <v>121</v>
      </c>
      <c r="D69" s="10" t="s">
        <v>111</v>
      </c>
      <c r="E69" s="10">
        <f t="shared" si="16"/>
        <v>0</v>
      </c>
      <c r="F69" s="289"/>
      <c r="G69" s="200"/>
      <c r="H69" s="6"/>
      <c r="I69" s="201">
        <v>0</v>
      </c>
      <c r="J69" s="201"/>
      <c r="K69" s="201"/>
      <c r="L69" s="201"/>
      <c r="M69" s="201"/>
      <c r="N69" s="202">
        <f t="shared" si="17"/>
        <v>0</v>
      </c>
    </row>
    <row r="70" spans="1:15" x14ac:dyDescent="0.25">
      <c r="A70" s="12" t="s">
        <v>176</v>
      </c>
      <c r="B70" s="46" t="s">
        <v>172</v>
      </c>
      <c r="C70" s="10" t="s">
        <v>123</v>
      </c>
      <c r="D70" s="10" t="s">
        <v>111</v>
      </c>
      <c r="E70" s="10">
        <f t="shared" si="16"/>
        <v>0</v>
      </c>
      <c r="F70" s="289"/>
      <c r="G70" s="200"/>
      <c r="H70" s="6"/>
      <c r="I70" s="201"/>
      <c r="J70" s="201"/>
      <c r="K70" s="201"/>
      <c r="L70" s="201"/>
      <c r="M70" s="201"/>
      <c r="N70" s="202">
        <f t="shared" si="17"/>
        <v>0</v>
      </c>
    </row>
    <row r="71" spans="1:15" x14ac:dyDescent="0.25">
      <c r="A71" s="12" t="s">
        <v>177</v>
      </c>
      <c r="B71" s="46" t="s">
        <v>172</v>
      </c>
      <c r="C71" s="10" t="s">
        <v>125</v>
      </c>
      <c r="D71" s="10" t="s">
        <v>111</v>
      </c>
      <c r="E71" s="10">
        <f t="shared" si="16"/>
        <v>0</v>
      </c>
      <c r="F71" s="289"/>
      <c r="G71" s="200"/>
      <c r="H71" s="6"/>
      <c r="I71" s="201"/>
      <c r="J71" s="201"/>
      <c r="K71" s="201"/>
      <c r="L71" s="201"/>
      <c r="M71" s="201"/>
      <c r="N71" s="202">
        <f t="shared" si="17"/>
        <v>0</v>
      </c>
    </row>
    <row r="72" spans="1:15" x14ac:dyDescent="0.25">
      <c r="A72" s="12" t="s">
        <v>178</v>
      </c>
      <c r="B72" s="46" t="s">
        <v>172</v>
      </c>
      <c r="C72" s="10" t="s">
        <v>145</v>
      </c>
      <c r="D72" s="10" t="s">
        <v>111</v>
      </c>
      <c r="E72" s="10">
        <f t="shared" si="16"/>
        <v>0</v>
      </c>
      <c r="F72" s="289"/>
      <c r="G72" s="200"/>
      <c r="H72" s="6"/>
      <c r="I72" s="201"/>
      <c r="J72" s="201"/>
      <c r="K72" s="201"/>
      <c r="L72" s="201"/>
      <c r="M72" s="201"/>
      <c r="N72" s="202">
        <f t="shared" si="17"/>
        <v>0</v>
      </c>
    </row>
    <row r="73" spans="1:15" x14ac:dyDescent="0.25">
      <c r="A73" s="12" t="s">
        <v>179</v>
      </c>
      <c r="B73" s="46" t="s">
        <v>172</v>
      </c>
      <c r="C73" s="10" t="s">
        <v>147</v>
      </c>
      <c r="D73" s="10" t="s">
        <v>111</v>
      </c>
      <c r="E73" s="10">
        <f t="shared" si="16"/>
        <v>0</v>
      </c>
      <c r="F73" s="289"/>
      <c r="G73" s="200"/>
      <c r="H73" s="6"/>
      <c r="I73" s="201"/>
      <c r="J73" s="201"/>
      <c r="K73" s="201"/>
      <c r="L73" s="201"/>
      <c r="M73" s="201"/>
      <c r="N73" s="202">
        <f t="shared" si="17"/>
        <v>0</v>
      </c>
    </row>
    <row r="74" spans="1:15" ht="15.75" thickBot="1" x14ac:dyDescent="0.3">
      <c r="A74" s="13" t="s">
        <v>180</v>
      </c>
      <c r="B74" s="47" t="s">
        <v>172</v>
      </c>
      <c r="C74" s="11" t="s">
        <v>135</v>
      </c>
      <c r="D74" s="11" t="s">
        <v>111</v>
      </c>
      <c r="E74" s="11">
        <f t="shared" si="16"/>
        <v>0</v>
      </c>
      <c r="F74" s="289"/>
      <c r="G74" s="204"/>
      <c r="H74" s="203"/>
      <c r="I74" s="205"/>
      <c r="J74" s="205"/>
      <c r="K74" s="205"/>
      <c r="L74" s="205"/>
      <c r="M74" s="205"/>
      <c r="N74" s="206">
        <f t="shared" si="17"/>
        <v>0</v>
      </c>
    </row>
    <row r="75" spans="1:15" s="6" customFormat="1" ht="15.75" thickBot="1" x14ac:dyDescent="0.3">
      <c r="O75" s="17"/>
    </row>
    <row r="76" spans="1:15" s="37" customFormat="1" ht="15.75" x14ac:dyDescent="0.25">
      <c r="A76" s="38"/>
      <c r="B76" s="39" t="s">
        <v>181</v>
      </c>
      <c r="C76" s="39"/>
      <c r="D76" s="39"/>
      <c r="E76" s="39"/>
      <c r="F76" s="39"/>
      <c r="G76" s="39"/>
      <c r="H76" s="39"/>
      <c r="I76" s="237">
        <f>(I77*$G77)+(I78*$G78)+(I79*$G79)+(I80*$G80)+(I81*$G81)+(I82*$G82)+(I83*$G83)+(I84*$G84)+(I85*$G85)+(I86*$G86)+(I87*$G87)+(I88*$G88)+(I89*$G89)+(I90*$G90)+(I91*$G91)</f>
        <v>0</v>
      </c>
      <c r="J76" s="237">
        <f t="shared" ref="J76:M76" si="18">(J77*$G77)+(J78*$G78)+(J79*$G79)+(J80*$G80)+(J81*$G81)+(J82*$G82)+(J83*$G83)+(J84*$G84)+(J85*$G85)+(J86*$G86)+(J87*$G87)+(J88*$G88)+(J89*$G89)+(J90*$G90)+(J91*$G91)</f>
        <v>0</v>
      </c>
      <c r="K76" s="237">
        <f t="shared" si="18"/>
        <v>0</v>
      </c>
      <c r="L76" s="237">
        <f t="shared" si="18"/>
        <v>0</v>
      </c>
      <c r="M76" s="237">
        <f t="shared" si="18"/>
        <v>0</v>
      </c>
      <c r="N76" s="216"/>
    </row>
    <row r="77" spans="1:15" x14ac:dyDescent="0.25">
      <c r="A77" s="28" t="s">
        <v>182</v>
      </c>
      <c r="B77" s="48" t="s">
        <v>183</v>
      </c>
      <c r="C77" s="1" t="s">
        <v>135</v>
      </c>
      <c r="D77" s="1" t="s">
        <v>111</v>
      </c>
      <c r="E77" s="1">
        <f>SUM(I77:M77)</f>
        <v>0</v>
      </c>
      <c r="F77" s="289"/>
      <c r="G77" s="200"/>
      <c r="H77" s="6"/>
      <c r="I77" s="201"/>
      <c r="J77" s="201"/>
      <c r="K77" s="201"/>
      <c r="L77" s="201"/>
      <c r="M77" s="201"/>
      <c r="N77" s="202">
        <f t="shared" ref="N77:N91" si="19">E77*G77</f>
        <v>0</v>
      </c>
    </row>
    <row r="78" spans="1:15" x14ac:dyDescent="0.25">
      <c r="A78" s="28" t="s">
        <v>184</v>
      </c>
      <c r="B78" s="48" t="s">
        <v>185</v>
      </c>
      <c r="C78" s="1" t="s">
        <v>186</v>
      </c>
      <c r="D78" s="1" t="s">
        <v>111</v>
      </c>
      <c r="E78" s="1">
        <f t="shared" ref="E78:E91" si="20">SUM(I78:M78)</f>
        <v>0</v>
      </c>
      <c r="F78" s="289"/>
      <c r="G78" s="200"/>
      <c r="H78" s="6"/>
      <c r="I78" s="201"/>
      <c r="J78" s="201"/>
      <c r="K78" s="201"/>
      <c r="L78" s="201"/>
      <c r="M78" s="201"/>
      <c r="N78" s="202">
        <f t="shared" si="19"/>
        <v>0</v>
      </c>
    </row>
    <row r="79" spans="1:15" x14ac:dyDescent="0.25">
      <c r="A79" s="28" t="s">
        <v>187</v>
      </c>
      <c r="B79" s="48" t="s">
        <v>188</v>
      </c>
      <c r="C79" s="1" t="s">
        <v>0</v>
      </c>
      <c r="D79" s="1" t="s">
        <v>111</v>
      </c>
      <c r="E79" s="1">
        <f t="shared" si="20"/>
        <v>0</v>
      </c>
      <c r="F79" s="289"/>
      <c r="G79" s="200"/>
      <c r="H79" s="6"/>
      <c r="I79" s="201"/>
      <c r="J79" s="201"/>
      <c r="K79" s="201"/>
      <c r="L79" s="201"/>
      <c r="M79" s="201"/>
      <c r="N79" s="202">
        <f t="shared" si="19"/>
        <v>0</v>
      </c>
    </row>
    <row r="80" spans="1:15" x14ac:dyDescent="0.25">
      <c r="A80" s="29" t="s">
        <v>851</v>
      </c>
      <c r="B80" s="49" t="s">
        <v>852</v>
      </c>
      <c r="C80" s="1" t="s">
        <v>135</v>
      </c>
      <c r="D80" s="1" t="s">
        <v>111</v>
      </c>
      <c r="E80" s="1">
        <f t="shared" si="20"/>
        <v>1</v>
      </c>
      <c r="F80" s="289"/>
      <c r="G80" s="200"/>
      <c r="H80" s="6"/>
      <c r="I80" s="201">
        <v>1</v>
      </c>
      <c r="J80" s="201"/>
      <c r="K80" s="201"/>
      <c r="L80" s="201"/>
      <c r="M80" s="201"/>
      <c r="N80" s="202">
        <f t="shared" si="19"/>
        <v>0</v>
      </c>
    </row>
    <row r="81" spans="1:14" x14ac:dyDescent="0.25">
      <c r="A81" s="29" t="s">
        <v>189</v>
      </c>
      <c r="B81" s="49" t="s">
        <v>190</v>
      </c>
      <c r="C81" s="1" t="s">
        <v>0</v>
      </c>
      <c r="D81" s="1" t="s">
        <v>111</v>
      </c>
      <c r="E81" s="1">
        <f t="shared" si="20"/>
        <v>2</v>
      </c>
      <c r="F81" s="289"/>
      <c r="G81" s="200"/>
      <c r="H81" s="6"/>
      <c r="I81" s="201">
        <v>2</v>
      </c>
      <c r="J81" s="201"/>
      <c r="K81" s="201"/>
      <c r="L81" s="201"/>
      <c r="M81" s="201"/>
      <c r="N81" s="202">
        <f t="shared" si="19"/>
        <v>0</v>
      </c>
    </row>
    <row r="82" spans="1:14" x14ac:dyDescent="0.25">
      <c r="A82" s="29" t="s">
        <v>191</v>
      </c>
      <c r="B82" s="49" t="s">
        <v>192</v>
      </c>
      <c r="C82" s="1" t="s">
        <v>121</v>
      </c>
      <c r="D82" s="1" t="s">
        <v>111</v>
      </c>
      <c r="E82" s="1">
        <f t="shared" si="20"/>
        <v>0</v>
      </c>
      <c r="F82" s="289"/>
      <c r="G82" s="200"/>
      <c r="H82" s="6"/>
      <c r="I82" s="201"/>
      <c r="J82" s="201"/>
      <c r="K82" s="201"/>
      <c r="L82" s="201"/>
      <c r="M82" s="201"/>
      <c r="N82" s="202">
        <f t="shared" si="19"/>
        <v>0</v>
      </c>
    </row>
    <row r="83" spans="1:14" x14ac:dyDescent="0.25">
      <c r="A83" s="29" t="s">
        <v>193</v>
      </c>
      <c r="B83" s="49" t="s">
        <v>194</v>
      </c>
      <c r="C83" s="1" t="s">
        <v>121</v>
      </c>
      <c r="D83" s="1" t="s">
        <v>111</v>
      </c>
      <c r="E83" s="1">
        <f t="shared" si="20"/>
        <v>0</v>
      </c>
      <c r="F83" s="289"/>
      <c r="G83" s="200"/>
      <c r="H83" s="6"/>
      <c r="I83" s="201"/>
      <c r="J83" s="201"/>
      <c r="K83" s="201"/>
      <c r="L83" s="201"/>
      <c r="M83" s="201"/>
      <c r="N83" s="202">
        <f t="shared" si="19"/>
        <v>0</v>
      </c>
    </row>
    <row r="84" spans="1:14" x14ac:dyDescent="0.25">
      <c r="A84" s="29" t="s">
        <v>195</v>
      </c>
      <c r="B84" s="49" t="s">
        <v>196</v>
      </c>
      <c r="C84" s="1" t="s">
        <v>135</v>
      </c>
      <c r="D84" s="1" t="s">
        <v>111</v>
      </c>
      <c r="E84" s="1">
        <f t="shared" si="20"/>
        <v>2</v>
      </c>
      <c r="F84" s="289"/>
      <c r="G84" s="200"/>
      <c r="H84" s="6"/>
      <c r="I84" s="201">
        <v>2</v>
      </c>
      <c r="J84" s="201"/>
      <c r="K84" s="201"/>
      <c r="L84" s="201"/>
      <c r="M84" s="201"/>
      <c r="N84" s="202">
        <f t="shared" si="19"/>
        <v>0</v>
      </c>
    </row>
    <row r="85" spans="1:14" x14ac:dyDescent="0.25">
      <c r="A85" s="29" t="s">
        <v>197</v>
      </c>
      <c r="B85" s="49" t="s">
        <v>198</v>
      </c>
      <c r="C85" s="1" t="s">
        <v>135</v>
      </c>
      <c r="D85" s="1" t="s">
        <v>111</v>
      </c>
      <c r="E85" s="1">
        <f t="shared" si="20"/>
        <v>0</v>
      </c>
      <c r="F85" s="289"/>
      <c r="G85" s="200"/>
      <c r="H85" s="6"/>
      <c r="I85" s="201"/>
      <c r="J85" s="201"/>
      <c r="K85" s="201"/>
      <c r="L85" s="201"/>
      <c r="M85" s="201"/>
      <c r="N85" s="202">
        <f t="shared" si="19"/>
        <v>0</v>
      </c>
    </row>
    <row r="86" spans="1:14" x14ac:dyDescent="0.25">
      <c r="A86" s="55" t="s">
        <v>199</v>
      </c>
      <c r="B86" s="57" t="s">
        <v>200</v>
      </c>
      <c r="C86" s="56" t="s">
        <v>117</v>
      </c>
      <c r="D86" s="56" t="s">
        <v>111</v>
      </c>
      <c r="E86" s="1">
        <f t="shared" si="20"/>
        <v>0</v>
      </c>
      <c r="F86" s="289"/>
      <c r="G86" s="200"/>
      <c r="H86" s="6"/>
      <c r="I86" s="201"/>
      <c r="J86" s="201"/>
      <c r="K86" s="201"/>
      <c r="L86" s="201"/>
      <c r="M86" s="201"/>
      <c r="N86" s="202">
        <f t="shared" si="19"/>
        <v>0</v>
      </c>
    </row>
    <row r="87" spans="1:14" x14ac:dyDescent="0.25">
      <c r="A87" s="55" t="s">
        <v>201</v>
      </c>
      <c r="B87" s="57" t="s">
        <v>202</v>
      </c>
      <c r="C87" s="56" t="s">
        <v>117</v>
      </c>
      <c r="D87" s="56" t="s">
        <v>111</v>
      </c>
      <c r="E87" s="1">
        <f t="shared" si="20"/>
        <v>40</v>
      </c>
      <c r="F87" s="289"/>
      <c r="G87" s="200"/>
      <c r="H87" s="6"/>
      <c r="I87" s="201">
        <v>40</v>
      </c>
      <c r="J87" s="201"/>
      <c r="K87" s="201"/>
      <c r="L87" s="201"/>
      <c r="M87" s="201"/>
      <c r="N87" s="202">
        <f t="shared" si="19"/>
        <v>0</v>
      </c>
    </row>
    <row r="88" spans="1:14" x14ac:dyDescent="0.25">
      <c r="A88" s="55" t="s">
        <v>203</v>
      </c>
      <c r="B88" s="57" t="s">
        <v>204</v>
      </c>
      <c r="C88" s="56" t="s">
        <v>117</v>
      </c>
      <c r="D88" s="56" t="s">
        <v>111</v>
      </c>
      <c r="E88" s="1">
        <f t="shared" si="20"/>
        <v>0</v>
      </c>
      <c r="F88" s="289"/>
      <c r="G88" s="200"/>
      <c r="H88" s="6"/>
      <c r="I88" s="201"/>
      <c r="J88" s="201"/>
      <c r="K88" s="201"/>
      <c r="L88" s="201"/>
      <c r="M88" s="201"/>
      <c r="N88" s="202">
        <f t="shared" si="19"/>
        <v>0</v>
      </c>
    </row>
    <row r="89" spans="1:14" x14ac:dyDescent="0.25">
      <c r="A89" s="59" t="s">
        <v>205</v>
      </c>
      <c r="B89" s="60" t="s">
        <v>206</v>
      </c>
      <c r="C89" s="56" t="s">
        <v>207</v>
      </c>
      <c r="D89" s="56" t="s">
        <v>111</v>
      </c>
      <c r="E89" s="56">
        <f t="shared" si="20"/>
        <v>25</v>
      </c>
      <c r="F89" s="289"/>
      <c r="G89" s="200"/>
      <c r="H89" s="6"/>
      <c r="I89" s="201">
        <v>25</v>
      </c>
      <c r="J89" s="201"/>
      <c r="K89" s="201"/>
      <c r="L89" s="201"/>
      <c r="M89" s="201"/>
      <c r="N89" s="202">
        <f t="shared" si="19"/>
        <v>0</v>
      </c>
    </row>
    <row r="90" spans="1:14" x14ac:dyDescent="0.25">
      <c r="A90" s="59" t="s">
        <v>208</v>
      </c>
      <c r="B90" s="60" t="s">
        <v>209</v>
      </c>
      <c r="C90" s="56" t="s">
        <v>210</v>
      </c>
      <c r="D90" s="56" t="s">
        <v>111</v>
      </c>
      <c r="E90" s="56">
        <f t="shared" si="20"/>
        <v>25</v>
      </c>
      <c r="F90" s="289"/>
      <c r="G90" s="200"/>
      <c r="H90" s="6"/>
      <c r="I90" s="201">
        <v>25</v>
      </c>
      <c r="J90" s="201"/>
      <c r="K90" s="201"/>
      <c r="L90" s="201"/>
      <c r="M90" s="201"/>
      <c r="N90" s="202">
        <f t="shared" si="19"/>
        <v>0</v>
      </c>
    </row>
    <row r="91" spans="1:14" ht="15.75" thickBot="1" x14ac:dyDescent="0.3">
      <c r="A91" s="30" t="s">
        <v>211</v>
      </c>
      <c r="B91" s="50" t="s">
        <v>212</v>
      </c>
      <c r="C91" s="31" t="s">
        <v>213</v>
      </c>
      <c r="D91" s="31" t="s">
        <v>111</v>
      </c>
      <c r="E91" s="31">
        <f t="shared" si="20"/>
        <v>3</v>
      </c>
      <c r="F91" s="289"/>
      <c r="G91" s="204"/>
      <c r="H91" s="203"/>
      <c r="I91" s="205">
        <v>3</v>
      </c>
      <c r="J91" s="205"/>
      <c r="K91" s="205"/>
      <c r="L91" s="205"/>
      <c r="M91" s="205"/>
      <c r="N91" s="206">
        <f t="shared" si="19"/>
        <v>0</v>
      </c>
    </row>
    <row r="92" spans="1:14" x14ac:dyDescent="0.25">
      <c r="E92" s="16"/>
    </row>
    <row r="93" spans="1:14" x14ac:dyDescent="0.25">
      <c r="E93" s="16"/>
      <c r="N93" s="263">
        <f>SUM(N5:N91)</f>
        <v>0</v>
      </c>
    </row>
  </sheetData>
  <pageMargins left="0.7" right="0.7" top="0.75" bottom="0.75" header="0.3" footer="0.3"/>
  <pageSetup orientation="portrait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I868"/>
  <sheetViews>
    <sheetView zoomScale="75" zoomScaleNormal="75" workbookViewId="0">
      <selection activeCell="C4" sqref="C4"/>
    </sheetView>
  </sheetViews>
  <sheetFormatPr defaultColWidth="41.85546875" defaultRowHeight="15" x14ac:dyDescent="0.25"/>
  <cols>
    <col min="1" max="1" width="9.42578125" style="111" bestFit="1" customWidth="1"/>
    <col min="2" max="2" width="36.42578125" style="123" customWidth="1"/>
    <col min="3" max="3" width="66.85546875" style="71" bestFit="1" customWidth="1"/>
    <col min="4" max="4" width="12.28515625" style="122" customWidth="1"/>
    <col min="5" max="5" width="9.7109375" style="124" bestFit="1" customWidth="1"/>
    <col min="6" max="6" width="13.42578125" style="158" bestFit="1" customWidth="1"/>
    <col min="7" max="7" width="4.85546875" style="124" customWidth="1"/>
    <col min="8" max="8" width="13.7109375" style="189" customWidth="1"/>
    <col min="9" max="10" width="16.7109375" style="189" customWidth="1"/>
    <col min="11" max="16384" width="41.85546875" style="71"/>
  </cols>
  <sheetData>
    <row r="1" spans="1:14" ht="35.1" customHeight="1" x14ac:dyDescent="0.25">
      <c r="A1" s="307" t="s">
        <v>770</v>
      </c>
      <c r="B1" s="307"/>
      <c r="C1" s="308" t="s">
        <v>872</v>
      </c>
      <c r="D1" s="308"/>
      <c r="E1" s="71"/>
      <c r="F1" s="163"/>
      <c r="H1" s="164"/>
      <c r="I1" s="182"/>
      <c r="J1" s="182"/>
    </row>
    <row r="2" spans="1:14" ht="25.5" customHeight="1" x14ac:dyDescent="0.4">
      <c r="A2" s="165"/>
      <c r="B2" s="6"/>
      <c r="C2" s="287"/>
      <c r="D2" s="309" t="s">
        <v>772</v>
      </c>
      <c r="E2" s="309"/>
      <c r="F2" s="309"/>
      <c r="G2" s="166"/>
      <c r="H2" s="167"/>
      <c r="I2" s="182"/>
      <c r="J2" s="182"/>
    </row>
    <row r="3" spans="1:14" x14ac:dyDescent="0.25">
      <c r="A3" s="71"/>
      <c r="B3" s="71"/>
      <c r="D3" s="310" t="s">
        <v>773</v>
      </c>
      <c r="E3" s="310"/>
      <c r="F3" s="310"/>
      <c r="H3" s="175"/>
      <c r="I3" s="182"/>
      <c r="J3" s="182"/>
    </row>
    <row r="4" spans="1:14" x14ac:dyDescent="0.25">
      <c r="A4" s="71"/>
      <c r="B4" s="71"/>
      <c r="D4" s="168"/>
      <c r="E4" s="71"/>
      <c r="F4" s="163"/>
      <c r="H4" s="164"/>
      <c r="I4" s="182"/>
      <c r="J4" s="182"/>
    </row>
    <row r="5" spans="1:14" ht="15.75" customHeight="1" thickBot="1" x14ac:dyDescent="0.3">
      <c r="A5" s="71"/>
      <c r="B5" s="71"/>
      <c r="D5" s="310" t="s">
        <v>774</v>
      </c>
      <c r="E5" s="310"/>
      <c r="F5" s="310"/>
      <c r="G5" s="310"/>
      <c r="H5" s="164"/>
      <c r="I5" s="306">
        <f>SUM(J8:J2785)</f>
        <v>2261685.7499999995</v>
      </c>
      <c r="J5" s="306"/>
    </row>
    <row r="6" spans="1:14" ht="15.75" thickTop="1" x14ac:dyDescent="0.25">
      <c r="A6" s="71"/>
      <c r="B6" s="71"/>
      <c r="D6" s="168"/>
      <c r="E6" s="71"/>
      <c r="F6" s="163"/>
      <c r="H6" s="164"/>
      <c r="I6" s="182"/>
      <c r="J6" s="182"/>
    </row>
    <row r="7" spans="1:14" s="162" customFormat="1" ht="20.100000000000001" customHeight="1" thickBot="1" x14ac:dyDescent="0.3">
      <c r="A7" s="159" t="s">
        <v>10</v>
      </c>
      <c r="B7" s="311" t="s">
        <v>493</v>
      </c>
      <c r="C7" s="311"/>
      <c r="D7" s="311"/>
      <c r="E7" s="311"/>
      <c r="F7" s="312"/>
      <c r="G7" s="160" t="s">
        <v>10</v>
      </c>
      <c r="H7" s="161"/>
      <c r="I7" s="178"/>
      <c r="J7" s="178"/>
    </row>
    <row r="8" spans="1:14" s="171" customFormat="1" ht="45" customHeight="1" thickTop="1" x14ac:dyDescent="0.25">
      <c r="A8" s="169"/>
      <c r="B8" s="292" t="s">
        <v>5</v>
      </c>
      <c r="C8" s="292" t="s">
        <v>6</v>
      </c>
      <c r="D8" s="292" t="s">
        <v>247</v>
      </c>
      <c r="E8" s="292" t="s">
        <v>7</v>
      </c>
      <c r="F8" s="293" t="s">
        <v>8</v>
      </c>
      <c r="G8" s="292" t="s">
        <v>9</v>
      </c>
      <c r="H8" s="288" t="s">
        <v>877</v>
      </c>
      <c r="I8" s="288" t="s">
        <v>776</v>
      </c>
      <c r="J8" s="288" t="s">
        <v>785</v>
      </c>
    </row>
    <row r="9" spans="1:14" x14ac:dyDescent="0.25">
      <c r="A9" s="71"/>
      <c r="B9" s="71"/>
      <c r="D9" s="71"/>
      <c r="E9" s="71"/>
      <c r="F9" s="71"/>
      <c r="G9" s="71"/>
    </row>
    <row r="10" spans="1:14" ht="15.75" thickBot="1" x14ac:dyDescent="0.3">
      <c r="A10" s="224"/>
      <c r="B10" s="313" t="s">
        <v>830</v>
      </c>
      <c r="C10" s="313"/>
      <c r="D10" s="313"/>
      <c r="E10" s="313"/>
      <c r="F10" s="313"/>
      <c r="G10" s="224"/>
      <c r="H10" s="225"/>
      <c r="I10" s="225"/>
      <c r="J10" s="225"/>
      <c r="K10" s="224"/>
      <c r="L10" s="224"/>
      <c r="M10" s="224"/>
      <c r="N10" s="224"/>
    </row>
    <row r="11" spans="1:14" ht="15.75" thickTop="1" x14ac:dyDescent="0.25">
      <c r="A11" s="80">
        <v>3</v>
      </c>
      <c r="B11" s="132" t="s">
        <v>310</v>
      </c>
      <c r="C11" s="78" t="s">
        <v>311</v>
      </c>
      <c r="D11" s="79" t="s">
        <v>13</v>
      </c>
      <c r="E11" s="79">
        <v>14</v>
      </c>
      <c r="F11" s="147">
        <v>20000</v>
      </c>
      <c r="G11" s="79">
        <v>1</v>
      </c>
      <c r="H11" s="167">
        <f>$H$2</f>
        <v>0</v>
      </c>
      <c r="I11" s="163">
        <f t="shared" ref="I11:I26" si="0">ROUND(F11-(F11*H11),2)</f>
        <v>20000</v>
      </c>
      <c r="J11" s="163">
        <f t="shared" ref="J11:J26" si="1">ROUND((I11*G11),2)</f>
        <v>20000</v>
      </c>
    </row>
    <row r="12" spans="1:14" x14ac:dyDescent="0.25">
      <c r="A12" s="80" t="s">
        <v>240</v>
      </c>
      <c r="B12" s="114" t="s">
        <v>312</v>
      </c>
      <c r="C12" s="78" t="s">
        <v>313</v>
      </c>
      <c r="D12" s="79">
        <v>36</v>
      </c>
      <c r="E12" s="79" t="s">
        <v>17</v>
      </c>
      <c r="F12" s="147">
        <v>3960</v>
      </c>
      <c r="G12" s="79">
        <v>1</v>
      </c>
      <c r="H12" s="175">
        <f>$H$3</f>
        <v>0</v>
      </c>
      <c r="I12" s="163">
        <f t="shared" si="0"/>
        <v>3960</v>
      </c>
      <c r="J12" s="163">
        <f t="shared" si="1"/>
        <v>3960</v>
      </c>
    </row>
    <row r="13" spans="1:14" x14ac:dyDescent="0.25">
      <c r="A13" s="80">
        <v>3.1</v>
      </c>
      <c r="B13" s="114" t="s">
        <v>286</v>
      </c>
      <c r="C13" s="78" t="s">
        <v>287</v>
      </c>
      <c r="D13" s="79" t="s">
        <v>13</v>
      </c>
      <c r="E13" s="79">
        <v>14</v>
      </c>
      <c r="F13" s="147">
        <v>2000</v>
      </c>
      <c r="G13" s="79">
        <v>1</v>
      </c>
      <c r="H13" s="167">
        <f t="shared" ref="H13:H17" si="2">$H$2</f>
        <v>0</v>
      </c>
      <c r="I13" s="163">
        <f t="shared" si="0"/>
        <v>2000</v>
      </c>
      <c r="J13" s="163">
        <f t="shared" si="1"/>
        <v>2000</v>
      </c>
    </row>
    <row r="14" spans="1:14" x14ac:dyDescent="0.25">
      <c r="A14" s="80">
        <v>3.2</v>
      </c>
      <c r="B14" s="114" t="s">
        <v>288</v>
      </c>
      <c r="C14" s="78" t="s">
        <v>289</v>
      </c>
      <c r="D14" s="79" t="s">
        <v>13</v>
      </c>
      <c r="E14" s="79">
        <v>14</v>
      </c>
      <c r="F14" s="147">
        <v>2000</v>
      </c>
      <c r="G14" s="79">
        <v>1</v>
      </c>
      <c r="H14" s="167">
        <f t="shared" si="2"/>
        <v>0</v>
      </c>
      <c r="I14" s="163">
        <f t="shared" si="0"/>
        <v>2000</v>
      </c>
      <c r="J14" s="163">
        <f t="shared" si="1"/>
        <v>2000</v>
      </c>
    </row>
    <row r="15" spans="1:14" x14ac:dyDescent="0.25">
      <c r="A15" s="80">
        <v>3.3</v>
      </c>
      <c r="B15" s="114" t="s">
        <v>292</v>
      </c>
      <c r="C15" s="78" t="s">
        <v>293</v>
      </c>
      <c r="D15" s="79" t="s">
        <v>13</v>
      </c>
      <c r="E15" s="79">
        <v>56</v>
      </c>
      <c r="F15" s="147">
        <v>0</v>
      </c>
      <c r="G15" s="79">
        <v>2</v>
      </c>
      <c r="H15" s="167">
        <f t="shared" si="2"/>
        <v>0</v>
      </c>
      <c r="I15" s="163">
        <f t="shared" si="0"/>
        <v>0</v>
      </c>
      <c r="J15" s="163">
        <f t="shared" si="1"/>
        <v>0</v>
      </c>
    </row>
    <row r="16" spans="1:14" x14ac:dyDescent="0.25">
      <c r="A16" s="80">
        <v>3.4</v>
      </c>
      <c r="B16" s="114" t="s">
        <v>294</v>
      </c>
      <c r="C16" s="78" t="s">
        <v>295</v>
      </c>
      <c r="D16" s="79" t="s">
        <v>13</v>
      </c>
      <c r="E16" s="79">
        <v>14</v>
      </c>
      <c r="F16" s="147">
        <v>0</v>
      </c>
      <c r="G16" s="79">
        <v>1</v>
      </c>
      <c r="H16" s="167">
        <f t="shared" si="2"/>
        <v>0</v>
      </c>
      <c r="I16" s="163">
        <f t="shared" si="0"/>
        <v>0</v>
      </c>
      <c r="J16" s="163">
        <f t="shared" si="1"/>
        <v>0</v>
      </c>
    </row>
    <row r="17" spans="1:14" x14ac:dyDescent="0.25">
      <c r="A17" s="80">
        <v>3.5</v>
      </c>
      <c r="B17" s="114" t="s">
        <v>296</v>
      </c>
      <c r="C17" s="78" t="s">
        <v>297</v>
      </c>
      <c r="D17" s="79" t="s">
        <v>13</v>
      </c>
      <c r="E17" s="79">
        <v>21</v>
      </c>
      <c r="F17" s="147">
        <v>250</v>
      </c>
      <c r="G17" s="79">
        <v>1</v>
      </c>
      <c r="H17" s="167">
        <f t="shared" si="2"/>
        <v>0</v>
      </c>
      <c r="I17" s="163">
        <f t="shared" si="0"/>
        <v>250</v>
      </c>
      <c r="J17" s="163">
        <f t="shared" si="1"/>
        <v>250</v>
      </c>
    </row>
    <row r="18" spans="1:14" ht="24" customHeight="1" x14ac:dyDescent="0.25">
      <c r="A18" s="80" t="s">
        <v>314</v>
      </c>
      <c r="B18" s="114" t="s">
        <v>299</v>
      </c>
      <c r="C18" s="78" t="s">
        <v>300</v>
      </c>
      <c r="D18" s="79">
        <v>36</v>
      </c>
      <c r="E18" s="79" t="s">
        <v>17</v>
      </c>
      <c r="F18" s="147">
        <v>81</v>
      </c>
      <c r="G18" s="79">
        <v>1</v>
      </c>
      <c r="H18" s="175">
        <f>$H$3</f>
        <v>0</v>
      </c>
      <c r="I18" s="163">
        <f t="shared" si="0"/>
        <v>81</v>
      </c>
      <c r="J18" s="163">
        <f t="shared" si="1"/>
        <v>81</v>
      </c>
    </row>
    <row r="19" spans="1:14" x14ac:dyDescent="0.25">
      <c r="A19" s="80">
        <v>3.6</v>
      </c>
      <c r="B19" s="114" t="s">
        <v>41</v>
      </c>
      <c r="C19" s="78" t="s">
        <v>42</v>
      </c>
      <c r="D19" s="79" t="s">
        <v>13</v>
      </c>
      <c r="E19" s="79">
        <v>21</v>
      </c>
      <c r="F19" s="147">
        <v>0</v>
      </c>
      <c r="G19" s="79">
        <v>1</v>
      </c>
      <c r="H19" s="167">
        <f t="shared" ref="H19:H23" si="3">$H$2</f>
        <v>0</v>
      </c>
      <c r="I19" s="163">
        <f t="shared" si="0"/>
        <v>0</v>
      </c>
      <c r="J19" s="163">
        <f t="shared" si="1"/>
        <v>0</v>
      </c>
    </row>
    <row r="20" spans="1:14" x14ac:dyDescent="0.25">
      <c r="A20" s="80">
        <v>3.7</v>
      </c>
      <c r="B20" s="114" t="s">
        <v>35</v>
      </c>
      <c r="C20" s="78" t="s">
        <v>36</v>
      </c>
      <c r="D20" s="79" t="s">
        <v>13</v>
      </c>
      <c r="E20" s="79">
        <v>14</v>
      </c>
      <c r="F20" s="147">
        <v>0</v>
      </c>
      <c r="G20" s="79">
        <v>1</v>
      </c>
      <c r="H20" s="167">
        <f t="shared" si="3"/>
        <v>0</v>
      </c>
      <c r="I20" s="163">
        <f t="shared" si="0"/>
        <v>0</v>
      </c>
      <c r="J20" s="163">
        <f t="shared" si="1"/>
        <v>0</v>
      </c>
    </row>
    <row r="21" spans="1:14" x14ac:dyDescent="0.25">
      <c r="A21" s="80">
        <v>3.8</v>
      </c>
      <c r="B21" s="114" t="s">
        <v>39</v>
      </c>
      <c r="C21" s="78" t="s">
        <v>40</v>
      </c>
      <c r="D21" s="79" t="s">
        <v>13</v>
      </c>
      <c r="E21" s="79">
        <v>14</v>
      </c>
      <c r="F21" s="147">
        <v>0</v>
      </c>
      <c r="G21" s="79">
        <v>1</v>
      </c>
      <c r="H21" s="167">
        <f t="shared" si="3"/>
        <v>0</v>
      </c>
      <c r="I21" s="163">
        <f t="shared" si="0"/>
        <v>0</v>
      </c>
      <c r="J21" s="163">
        <f t="shared" si="1"/>
        <v>0</v>
      </c>
    </row>
    <row r="22" spans="1:14" x14ac:dyDescent="0.25">
      <c r="A22" s="80">
        <v>3.9</v>
      </c>
      <c r="B22" s="114" t="s">
        <v>301</v>
      </c>
      <c r="C22" s="78" t="s">
        <v>302</v>
      </c>
      <c r="D22" s="79" t="s">
        <v>13</v>
      </c>
      <c r="E22" s="79">
        <v>14</v>
      </c>
      <c r="F22" s="147">
        <v>0</v>
      </c>
      <c r="G22" s="79">
        <v>1</v>
      </c>
      <c r="H22" s="167">
        <f t="shared" si="3"/>
        <v>0</v>
      </c>
      <c r="I22" s="163">
        <f t="shared" si="0"/>
        <v>0</v>
      </c>
      <c r="J22" s="163">
        <f t="shared" si="1"/>
        <v>0</v>
      </c>
    </row>
    <row r="23" spans="1:14" x14ac:dyDescent="0.25">
      <c r="A23" s="80">
        <v>3.1</v>
      </c>
      <c r="B23" s="114" t="s">
        <v>303</v>
      </c>
      <c r="C23" s="78" t="s">
        <v>304</v>
      </c>
      <c r="D23" s="79" t="s">
        <v>13</v>
      </c>
      <c r="E23" s="79">
        <v>21</v>
      </c>
      <c r="F23" s="147">
        <v>4000</v>
      </c>
      <c r="G23" s="79">
        <v>1</v>
      </c>
      <c r="H23" s="167">
        <f t="shared" si="3"/>
        <v>0</v>
      </c>
      <c r="I23" s="163">
        <f t="shared" si="0"/>
        <v>4000</v>
      </c>
      <c r="J23" s="163">
        <f t="shared" si="1"/>
        <v>4000</v>
      </c>
    </row>
    <row r="24" spans="1:14" ht="24" customHeight="1" x14ac:dyDescent="0.25">
      <c r="A24" s="80" t="s">
        <v>315</v>
      </c>
      <c r="B24" s="114" t="s">
        <v>306</v>
      </c>
      <c r="C24" s="78" t="s">
        <v>307</v>
      </c>
      <c r="D24" s="79">
        <v>36</v>
      </c>
      <c r="E24" s="79" t="s">
        <v>17</v>
      </c>
      <c r="F24" s="147">
        <v>1800</v>
      </c>
      <c r="G24" s="79">
        <v>1</v>
      </c>
      <c r="H24" s="175">
        <f>$H$3</f>
        <v>0</v>
      </c>
      <c r="I24" s="163">
        <f t="shared" si="0"/>
        <v>1800</v>
      </c>
      <c r="J24" s="163">
        <f t="shared" si="1"/>
        <v>1800</v>
      </c>
    </row>
    <row r="25" spans="1:14" x14ac:dyDescent="0.25">
      <c r="A25" s="80">
        <v>3.11</v>
      </c>
      <c r="B25" s="114" t="s">
        <v>308</v>
      </c>
      <c r="C25" s="78" t="s">
        <v>309</v>
      </c>
      <c r="D25" s="79" t="s">
        <v>13</v>
      </c>
      <c r="E25" s="79">
        <v>14</v>
      </c>
      <c r="F25" s="147">
        <v>0</v>
      </c>
      <c r="G25" s="79">
        <v>1</v>
      </c>
      <c r="H25" s="167">
        <f t="shared" ref="H25:H26" si="4">$H$2</f>
        <v>0</v>
      </c>
      <c r="I25" s="163">
        <f t="shared" si="0"/>
        <v>0</v>
      </c>
      <c r="J25" s="163">
        <f t="shared" si="1"/>
        <v>0</v>
      </c>
    </row>
    <row r="26" spans="1:14" x14ac:dyDescent="0.25">
      <c r="A26" s="80">
        <v>3.12</v>
      </c>
      <c r="B26" s="114" t="s">
        <v>316</v>
      </c>
      <c r="C26" s="78" t="s">
        <v>317</v>
      </c>
      <c r="D26" s="79" t="s">
        <v>13</v>
      </c>
      <c r="E26" s="79">
        <v>14</v>
      </c>
      <c r="F26" s="147">
        <v>0</v>
      </c>
      <c r="G26" s="79">
        <v>1</v>
      </c>
      <c r="H26" s="167">
        <f t="shared" si="4"/>
        <v>0</v>
      </c>
      <c r="I26" s="163">
        <f t="shared" si="0"/>
        <v>0</v>
      </c>
      <c r="J26" s="163">
        <f t="shared" si="1"/>
        <v>0</v>
      </c>
    </row>
    <row r="27" spans="1:14" customFormat="1" x14ac:dyDescent="0.25"/>
    <row r="28" spans="1:14" ht="15.75" thickBot="1" x14ac:dyDescent="0.3">
      <c r="A28" s="224"/>
      <c r="B28" s="313" t="s">
        <v>831</v>
      </c>
      <c r="C28" s="313"/>
      <c r="D28" s="313"/>
      <c r="E28" s="313"/>
      <c r="F28" s="313"/>
      <c r="G28" s="224"/>
      <c r="H28" s="225"/>
      <c r="I28" s="225"/>
      <c r="J28" s="225"/>
      <c r="K28" s="224"/>
      <c r="L28" s="224"/>
      <c r="M28" s="224"/>
      <c r="N28" s="224"/>
    </row>
    <row r="29" spans="1:14" ht="15.75" thickTop="1" x14ac:dyDescent="0.25">
      <c r="A29" s="80">
        <v>3</v>
      </c>
      <c r="B29" s="132" t="s">
        <v>310</v>
      </c>
      <c r="C29" s="78" t="s">
        <v>311</v>
      </c>
      <c r="D29" s="79" t="s">
        <v>13</v>
      </c>
      <c r="E29" s="79">
        <v>14</v>
      </c>
      <c r="F29" s="147">
        <v>20000</v>
      </c>
      <c r="G29" s="79">
        <v>1</v>
      </c>
      <c r="H29" s="167">
        <f>$H$2</f>
        <v>0</v>
      </c>
      <c r="I29" s="163">
        <f t="shared" ref="I29:I44" si="5">ROUND(F29-(F29*H29),2)</f>
        <v>20000</v>
      </c>
      <c r="J29" s="163">
        <f t="shared" ref="J29:J44" si="6">ROUND((I29*G29),2)</f>
        <v>20000</v>
      </c>
    </row>
    <row r="30" spans="1:14" x14ac:dyDescent="0.25">
      <c r="A30" s="80" t="s">
        <v>240</v>
      </c>
      <c r="B30" s="114" t="s">
        <v>312</v>
      </c>
      <c r="C30" s="78" t="s">
        <v>313</v>
      </c>
      <c r="D30" s="79">
        <v>36</v>
      </c>
      <c r="E30" s="79" t="s">
        <v>17</v>
      </c>
      <c r="F30" s="147">
        <v>3960</v>
      </c>
      <c r="G30" s="79">
        <v>1</v>
      </c>
      <c r="H30" s="175">
        <f>$H$3</f>
        <v>0</v>
      </c>
      <c r="I30" s="163">
        <f t="shared" si="5"/>
        <v>3960</v>
      </c>
      <c r="J30" s="163">
        <f t="shared" si="6"/>
        <v>3960</v>
      </c>
    </row>
    <row r="31" spans="1:14" x14ac:dyDescent="0.25">
      <c r="A31" s="80">
        <v>3.1</v>
      </c>
      <c r="B31" s="114" t="s">
        <v>286</v>
      </c>
      <c r="C31" s="78" t="s">
        <v>287</v>
      </c>
      <c r="D31" s="79" t="s">
        <v>13</v>
      </c>
      <c r="E31" s="79">
        <v>14</v>
      </c>
      <c r="F31" s="147">
        <v>2000</v>
      </c>
      <c r="G31" s="79">
        <v>1</v>
      </c>
      <c r="H31" s="167">
        <f t="shared" ref="H31:H35" si="7">$H$2</f>
        <v>0</v>
      </c>
      <c r="I31" s="163">
        <f t="shared" si="5"/>
        <v>2000</v>
      </c>
      <c r="J31" s="163">
        <f t="shared" si="6"/>
        <v>2000</v>
      </c>
    </row>
    <row r="32" spans="1:14" x14ac:dyDescent="0.25">
      <c r="A32" s="80">
        <v>3.2</v>
      </c>
      <c r="B32" s="114" t="s">
        <v>288</v>
      </c>
      <c r="C32" s="78" t="s">
        <v>289</v>
      </c>
      <c r="D32" s="79" t="s">
        <v>13</v>
      </c>
      <c r="E32" s="79">
        <v>14</v>
      </c>
      <c r="F32" s="147">
        <v>2000</v>
      </c>
      <c r="G32" s="79">
        <v>1</v>
      </c>
      <c r="H32" s="167">
        <f t="shared" si="7"/>
        <v>0</v>
      </c>
      <c r="I32" s="163">
        <f t="shared" si="5"/>
        <v>2000</v>
      </c>
      <c r="J32" s="163">
        <f t="shared" si="6"/>
        <v>2000</v>
      </c>
    </row>
    <row r="33" spans="1:14" x14ac:dyDescent="0.25">
      <c r="A33" s="80">
        <v>3.3</v>
      </c>
      <c r="B33" s="114" t="s">
        <v>292</v>
      </c>
      <c r="C33" s="78" t="s">
        <v>293</v>
      </c>
      <c r="D33" s="79" t="s">
        <v>13</v>
      </c>
      <c r="E33" s="79">
        <v>56</v>
      </c>
      <c r="F33" s="147">
        <v>0</v>
      </c>
      <c r="G33" s="79">
        <v>2</v>
      </c>
      <c r="H33" s="167">
        <f t="shared" si="7"/>
        <v>0</v>
      </c>
      <c r="I33" s="163">
        <f t="shared" si="5"/>
        <v>0</v>
      </c>
      <c r="J33" s="163">
        <f t="shared" si="6"/>
        <v>0</v>
      </c>
    </row>
    <row r="34" spans="1:14" x14ac:dyDescent="0.25">
      <c r="A34" s="80">
        <v>3.4</v>
      </c>
      <c r="B34" s="114" t="s">
        <v>294</v>
      </c>
      <c r="C34" s="78" t="s">
        <v>295</v>
      </c>
      <c r="D34" s="79" t="s">
        <v>13</v>
      </c>
      <c r="E34" s="79">
        <v>14</v>
      </c>
      <c r="F34" s="147">
        <v>0</v>
      </c>
      <c r="G34" s="79">
        <v>1</v>
      </c>
      <c r="H34" s="167">
        <f t="shared" si="7"/>
        <v>0</v>
      </c>
      <c r="I34" s="163">
        <f t="shared" si="5"/>
        <v>0</v>
      </c>
      <c r="J34" s="163">
        <f t="shared" si="6"/>
        <v>0</v>
      </c>
    </row>
    <row r="35" spans="1:14" x14ac:dyDescent="0.25">
      <c r="A35" s="80">
        <v>3.5</v>
      </c>
      <c r="B35" s="114" t="s">
        <v>296</v>
      </c>
      <c r="C35" s="78" t="s">
        <v>297</v>
      </c>
      <c r="D35" s="79" t="s">
        <v>13</v>
      </c>
      <c r="E35" s="79">
        <v>21</v>
      </c>
      <c r="F35" s="147">
        <v>250</v>
      </c>
      <c r="G35" s="79">
        <v>1</v>
      </c>
      <c r="H35" s="167">
        <f t="shared" si="7"/>
        <v>0</v>
      </c>
      <c r="I35" s="163">
        <f t="shared" si="5"/>
        <v>250</v>
      </c>
      <c r="J35" s="163">
        <f t="shared" si="6"/>
        <v>250</v>
      </c>
    </row>
    <row r="36" spans="1:14" ht="24" customHeight="1" x14ac:dyDescent="0.25">
      <c r="A36" s="80" t="s">
        <v>314</v>
      </c>
      <c r="B36" s="114" t="s">
        <v>299</v>
      </c>
      <c r="C36" s="78" t="s">
        <v>300</v>
      </c>
      <c r="D36" s="79">
        <v>36</v>
      </c>
      <c r="E36" s="79" t="s">
        <v>17</v>
      </c>
      <c r="F36" s="147">
        <v>81</v>
      </c>
      <c r="G36" s="79">
        <v>1</v>
      </c>
      <c r="H36" s="175">
        <f>$H$3</f>
        <v>0</v>
      </c>
      <c r="I36" s="163">
        <f t="shared" si="5"/>
        <v>81</v>
      </c>
      <c r="J36" s="163">
        <f t="shared" si="6"/>
        <v>81</v>
      </c>
    </row>
    <row r="37" spans="1:14" x14ac:dyDescent="0.25">
      <c r="A37" s="80">
        <v>3.6</v>
      </c>
      <c r="B37" s="114" t="s">
        <v>41</v>
      </c>
      <c r="C37" s="78" t="s">
        <v>42</v>
      </c>
      <c r="D37" s="79" t="s">
        <v>13</v>
      </c>
      <c r="E37" s="79">
        <v>21</v>
      </c>
      <c r="F37" s="147">
        <v>0</v>
      </c>
      <c r="G37" s="79">
        <v>1</v>
      </c>
      <c r="H37" s="167">
        <f t="shared" ref="H37:H41" si="8">$H$2</f>
        <v>0</v>
      </c>
      <c r="I37" s="163">
        <f t="shared" si="5"/>
        <v>0</v>
      </c>
      <c r="J37" s="163">
        <f t="shared" si="6"/>
        <v>0</v>
      </c>
    </row>
    <row r="38" spans="1:14" x14ac:dyDescent="0.25">
      <c r="A38" s="80">
        <v>3.7</v>
      </c>
      <c r="B38" s="114" t="s">
        <v>35</v>
      </c>
      <c r="C38" s="78" t="s">
        <v>36</v>
      </c>
      <c r="D38" s="79" t="s">
        <v>13</v>
      </c>
      <c r="E38" s="79">
        <v>14</v>
      </c>
      <c r="F38" s="147">
        <v>0</v>
      </c>
      <c r="G38" s="79">
        <v>1</v>
      </c>
      <c r="H38" s="167">
        <f t="shared" si="8"/>
        <v>0</v>
      </c>
      <c r="I38" s="163">
        <f t="shared" si="5"/>
        <v>0</v>
      </c>
      <c r="J38" s="163">
        <f t="shared" si="6"/>
        <v>0</v>
      </c>
    </row>
    <row r="39" spans="1:14" x14ac:dyDescent="0.25">
      <c r="A39" s="80">
        <v>3.8</v>
      </c>
      <c r="B39" s="114" t="s">
        <v>39</v>
      </c>
      <c r="C39" s="78" t="s">
        <v>40</v>
      </c>
      <c r="D39" s="79" t="s">
        <v>13</v>
      </c>
      <c r="E39" s="79">
        <v>14</v>
      </c>
      <c r="F39" s="147">
        <v>0</v>
      </c>
      <c r="G39" s="79">
        <v>1</v>
      </c>
      <c r="H39" s="167">
        <f t="shared" si="8"/>
        <v>0</v>
      </c>
      <c r="I39" s="163">
        <f t="shared" si="5"/>
        <v>0</v>
      </c>
      <c r="J39" s="163">
        <f t="shared" si="6"/>
        <v>0</v>
      </c>
    </row>
    <row r="40" spans="1:14" x14ac:dyDescent="0.25">
      <c r="A40" s="80">
        <v>3.9</v>
      </c>
      <c r="B40" s="114" t="s">
        <v>301</v>
      </c>
      <c r="C40" s="78" t="s">
        <v>302</v>
      </c>
      <c r="D40" s="79" t="s">
        <v>13</v>
      </c>
      <c r="E40" s="79">
        <v>14</v>
      </c>
      <c r="F40" s="147">
        <v>0</v>
      </c>
      <c r="G40" s="79">
        <v>1</v>
      </c>
      <c r="H40" s="167">
        <f t="shared" si="8"/>
        <v>0</v>
      </c>
      <c r="I40" s="163">
        <f t="shared" si="5"/>
        <v>0</v>
      </c>
      <c r="J40" s="163">
        <f t="shared" si="6"/>
        <v>0</v>
      </c>
    </row>
    <row r="41" spans="1:14" x14ac:dyDescent="0.25">
      <c r="A41" s="80">
        <v>3.1</v>
      </c>
      <c r="B41" s="114" t="s">
        <v>303</v>
      </c>
      <c r="C41" s="78" t="s">
        <v>304</v>
      </c>
      <c r="D41" s="79" t="s">
        <v>13</v>
      </c>
      <c r="E41" s="79">
        <v>21</v>
      </c>
      <c r="F41" s="147">
        <v>4000</v>
      </c>
      <c r="G41" s="79">
        <v>1</v>
      </c>
      <c r="H41" s="167">
        <f t="shared" si="8"/>
        <v>0</v>
      </c>
      <c r="I41" s="163">
        <f t="shared" si="5"/>
        <v>4000</v>
      </c>
      <c r="J41" s="163">
        <f t="shared" si="6"/>
        <v>4000</v>
      </c>
    </row>
    <row r="42" spans="1:14" ht="24" customHeight="1" x14ac:dyDescent="0.25">
      <c r="A42" s="80" t="s">
        <v>315</v>
      </c>
      <c r="B42" s="114" t="s">
        <v>306</v>
      </c>
      <c r="C42" s="78" t="s">
        <v>307</v>
      </c>
      <c r="D42" s="79">
        <v>36</v>
      </c>
      <c r="E42" s="79" t="s">
        <v>17</v>
      </c>
      <c r="F42" s="147">
        <v>1800</v>
      </c>
      <c r="G42" s="79">
        <v>1</v>
      </c>
      <c r="H42" s="175">
        <f>$H$3</f>
        <v>0</v>
      </c>
      <c r="I42" s="163">
        <f t="shared" si="5"/>
        <v>1800</v>
      </c>
      <c r="J42" s="163">
        <f t="shared" si="6"/>
        <v>1800</v>
      </c>
    </row>
    <row r="43" spans="1:14" x14ac:dyDescent="0.25">
      <c r="A43" s="80">
        <v>3.11</v>
      </c>
      <c r="B43" s="114" t="s">
        <v>308</v>
      </c>
      <c r="C43" s="78" t="s">
        <v>309</v>
      </c>
      <c r="D43" s="79" t="s">
        <v>13</v>
      </c>
      <c r="E43" s="79">
        <v>14</v>
      </c>
      <c r="F43" s="147">
        <v>0</v>
      </c>
      <c r="G43" s="79">
        <v>1</v>
      </c>
      <c r="H43" s="167">
        <f t="shared" ref="H43:H44" si="9">$H$2</f>
        <v>0</v>
      </c>
      <c r="I43" s="163">
        <f t="shared" si="5"/>
        <v>0</v>
      </c>
      <c r="J43" s="163">
        <f t="shared" si="6"/>
        <v>0</v>
      </c>
    </row>
    <row r="44" spans="1:14" x14ac:dyDescent="0.25">
      <c r="A44" s="80">
        <v>3.12</v>
      </c>
      <c r="B44" s="114" t="s">
        <v>316</v>
      </c>
      <c r="C44" s="78" t="s">
        <v>317</v>
      </c>
      <c r="D44" s="79" t="s">
        <v>13</v>
      </c>
      <c r="E44" s="79">
        <v>14</v>
      </c>
      <c r="F44" s="147">
        <v>0</v>
      </c>
      <c r="G44" s="79">
        <v>1</v>
      </c>
      <c r="H44" s="167">
        <f t="shared" si="9"/>
        <v>0</v>
      </c>
      <c r="I44" s="163">
        <f t="shared" si="5"/>
        <v>0</v>
      </c>
      <c r="J44" s="163">
        <f t="shared" si="6"/>
        <v>0</v>
      </c>
    </row>
    <row r="45" spans="1:14" x14ac:dyDescent="0.25">
      <c r="A45" s="71"/>
      <c r="B45" s="71"/>
      <c r="D45" s="71"/>
      <c r="E45" s="71"/>
      <c r="F45" s="71"/>
      <c r="G45" s="71"/>
    </row>
    <row r="46" spans="1:14" ht="15.75" thickBot="1" x14ac:dyDescent="0.3">
      <c r="A46" s="224"/>
      <c r="B46" s="313" t="s">
        <v>832</v>
      </c>
      <c r="C46" s="313"/>
      <c r="D46" s="313"/>
      <c r="E46" s="313"/>
      <c r="F46" s="313"/>
      <c r="G46" s="224"/>
      <c r="H46" s="225"/>
      <c r="I46" s="225"/>
      <c r="J46" s="225"/>
      <c r="K46" s="224"/>
      <c r="L46" s="224"/>
      <c r="M46" s="224"/>
      <c r="N46" s="224"/>
    </row>
    <row r="47" spans="1:14" s="87" customFormat="1" ht="15.75" thickTop="1" x14ac:dyDescent="0.25">
      <c r="A47" s="100">
        <v>9</v>
      </c>
      <c r="B47" s="137" t="s">
        <v>11</v>
      </c>
      <c r="C47" s="101" t="s">
        <v>12</v>
      </c>
      <c r="D47" s="102" t="s">
        <v>13</v>
      </c>
      <c r="E47" s="102" t="s">
        <v>17</v>
      </c>
      <c r="F47" s="153">
        <v>0</v>
      </c>
      <c r="G47" s="102">
        <v>1</v>
      </c>
      <c r="H47" s="167">
        <f t="shared" ref="H47:H48" si="10">$H$2</f>
        <v>0</v>
      </c>
      <c r="I47" s="163">
        <f t="shared" ref="I47:I98" si="11">ROUND(F47-(F47*H47),2)</f>
        <v>0</v>
      </c>
      <c r="J47" s="163">
        <f t="shared" ref="J47:J98" si="12">ROUND((I47*G47),2)</f>
        <v>0</v>
      </c>
    </row>
    <row r="48" spans="1:14" s="87" customFormat="1" x14ac:dyDescent="0.25">
      <c r="A48" s="100">
        <v>9.1</v>
      </c>
      <c r="B48" s="119" t="s">
        <v>320</v>
      </c>
      <c r="C48" s="101" t="s">
        <v>321</v>
      </c>
      <c r="D48" s="102" t="s">
        <v>13</v>
      </c>
      <c r="E48" s="102">
        <v>21</v>
      </c>
      <c r="F48" s="153">
        <v>0</v>
      </c>
      <c r="G48" s="102">
        <v>1</v>
      </c>
      <c r="H48" s="167">
        <f t="shared" si="10"/>
        <v>0</v>
      </c>
      <c r="I48" s="163">
        <f t="shared" si="11"/>
        <v>0</v>
      </c>
      <c r="J48" s="163">
        <f t="shared" si="12"/>
        <v>0</v>
      </c>
    </row>
    <row r="49" spans="1:10" s="87" customFormat="1" x14ac:dyDescent="0.25">
      <c r="A49" s="100" t="s">
        <v>649</v>
      </c>
      <c r="B49" s="119" t="s">
        <v>228</v>
      </c>
      <c r="C49" s="101" t="s">
        <v>229</v>
      </c>
      <c r="D49" s="102">
        <v>36</v>
      </c>
      <c r="E49" s="102" t="s">
        <v>17</v>
      </c>
      <c r="F49" s="153">
        <v>0</v>
      </c>
      <c r="G49" s="102">
        <v>1</v>
      </c>
      <c r="H49" s="175">
        <f>$H$3</f>
        <v>0</v>
      </c>
      <c r="I49" s="163">
        <f t="shared" si="11"/>
        <v>0</v>
      </c>
      <c r="J49" s="163">
        <f t="shared" si="12"/>
        <v>0</v>
      </c>
    </row>
    <row r="50" spans="1:10" s="87" customFormat="1" x14ac:dyDescent="0.25">
      <c r="A50" s="100" t="s">
        <v>650</v>
      </c>
      <c r="B50" s="119" t="s">
        <v>324</v>
      </c>
      <c r="C50" s="101" t="s">
        <v>325</v>
      </c>
      <c r="D50" s="102" t="s">
        <v>13</v>
      </c>
      <c r="E50" s="102">
        <v>14</v>
      </c>
      <c r="F50" s="153">
        <v>0</v>
      </c>
      <c r="G50" s="102">
        <v>1</v>
      </c>
      <c r="H50" s="167">
        <f t="shared" ref="H50:H52" si="13">$H$2</f>
        <v>0</v>
      </c>
      <c r="I50" s="163">
        <f t="shared" si="11"/>
        <v>0</v>
      </c>
      <c r="J50" s="163">
        <f t="shared" si="12"/>
        <v>0</v>
      </c>
    </row>
    <row r="51" spans="1:10" s="87" customFormat="1" x14ac:dyDescent="0.25">
      <c r="A51" s="100" t="s">
        <v>651</v>
      </c>
      <c r="B51" s="119" t="s">
        <v>50</v>
      </c>
      <c r="C51" s="101" t="s">
        <v>51</v>
      </c>
      <c r="D51" s="102" t="s">
        <v>13</v>
      </c>
      <c r="E51" s="102">
        <v>14</v>
      </c>
      <c r="F51" s="153">
        <v>0</v>
      </c>
      <c r="G51" s="102">
        <v>1</v>
      </c>
      <c r="H51" s="167">
        <f t="shared" si="13"/>
        <v>0</v>
      </c>
      <c r="I51" s="163">
        <f t="shared" si="11"/>
        <v>0</v>
      </c>
      <c r="J51" s="163">
        <f t="shared" si="12"/>
        <v>0</v>
      </c>
    </row>
    <row r="52" spans="1:10" s="87" customFormat="1" x14ac:dyDescent="0.25">
      <c r="A52" s="100" t="s">
        <v>652</v>
      </c>
      <c r="B52" s="119" t="s">
        <v>328</v>
      </c>
      <c r="C52" s="101" t="s">
        <v>329</v>
      </c>
      <c r="D52" s="102" t="s">
        <v>13</v>
      </c>
      <c r="E52" s="102">
        <v>21</v>
      </c>
      <c r="F52" s="153">
        <v>266</v>
      </c>
      <c r="G52" s="102">
        <v>10</v>
      </c>
      <c r="H52" s="167">
        <f t="shared" si="13"/>
        <v>0</v>
      </c>
      <c r="I52" s="163">
        <f t="shared" si="11"/>
        <v>266</v>
      </c>
      <c r="J52" s="163">
        <f t="shared" si="12"/>
        <v>2660</v>
      </c>
    </row>
    <row r="53" spans="1:10" s="87" customFormat="1" x14ac:dyDescent="0.25">
      <c r="A53" s="100" t="s">
        <v>653</v>
      </c>
      <c r="B53" s="119" t="s">
        <v>43</v>
      </c>
      <c r="C53" s="101" t="s">
        <v>44</v>
      </c>
      <c r="D53" s="102">
        <v>36</v>
      </c>
      <c r="E53" s="102" t="s">
        <v>17</v>
      </c>
      <c r="F53" s="153">
        <v>159</v>
      </c>
      <c r="G53" s="102">
        <v>10</v>
      </c>
      <c r="H53" s="175">
        <f>$H$3</f>
        <v>0</v>
      </c>
      <c r="I53" s="163">
        <f t="shared" si="11"/>
        <v>159</v>
      </c>
      <c r="J53" s="163">
        <f t="shared" si="12"/>
        <v>1590</v>
      </c>
    </row>
    <row r="54" spans="1:10" s="87" customFormat="1" x14ac:dyDescent="0.25">
      <c r="A54" s="100" t="s">
        <v>654</v>
      </c>
      <c r="B54" s="119" t="s">
        <v>332</v>
      </c>
      <c r="C54" s="101" t="s">
        <v>333</v>
      </c>
      <c r="D54" s="102" t="s">
        <v>13</v>
      </c>
      <c r="E54" s="102">
        <v>21</v>
      </c>
      <c r="F54" s="153">
        <v>0</v>
      </c>
      <c r="G54" s="102">
        <v>10</v>
      </c>
      <c r="H54" s="167">
        <f t="shared" ref="H54:H62" si="14">$H$2</f>
        <v>0</v>
      </c>
      <c r="I54" s="163">
        <f t="shared" si="11"/>
        <v>0</v>
      </c>
      <c r="J54" s="163">
        <f t="shared" si="12"/>
        <v>0</v>
      </c>
    </row>
    <row r="55" spans="1:10" s="87" customFormat="1" x14ac:dyDescent="0.25">
      <c r="A55" s="100" t="s">
        <v>655</v>
      </c>
      <c r="B55" s="119" t="s">
        <v>335</v>
      </c>
      <c r="C55" s="101" t="s">
        <v>336</v>
      </c>
      <c r="D55" s="102" t="s">
        <v>13</v>
      </c>
      <c r="E55" s="102">
        <v>21</v>
      </c>
      <c r="F55" s="153">
        <v>0</v>
      </c>
      <c r="G55" s="102">
        <v>1</v>
      </c>
      <c r="H55" s="167">
        <f t="shared" si="14"/>
        <v>0</v>
      </c>
      <c r="I55" s="163">
        <f t="shared" si="11"/>
        <v>0</v>
      </c>
      <c r="J55" s="163">
        <f t="shared" si="12"/>
        <v>0</v>
      </c>
    </row>
    <row r="56" spans="1:10" s="87" customFormat="1" x14ac:dyDescent="0.25">
      <c r="A56" s="100" t="s">
        <v>656</v>
      </c>
      <c r="B56" s="119" t="s">
        <v>48</v>
      </c>
      <c r="C56" s="101" t="s">
        <v>49</v>
      </c>
      <c r="D56" s="102" t="s">
        <v>13</v>
      </c>
      <c r="E56" s="102">
        <v>21</v>
      </c>
      <c r="F56" s="153">
        <v>0</v>
      </c>
      <c r="G56" s="102">
        <v>10</v>
      </c>
      <c r="H56" s="167">
        <f t="shared" si="14"/>
        <v>0</v>
      </c>
      <c r="I56" s="163">
        <f t="shared" si="11"/>
        <v>0</v>
      </c>
      <c r="J56" s="163">
        <f t="shared" si="12"/>
        <v>0</v>
      </c>
    </row>
    <row r="57" spans="1:10" s="87" customFormat="1" x14ac:dyDescent="0.25">
      <c r="A57" s="100" t="s">
        <v>657</v>
      </c>
      <c r="B57" s="119" t="s">
        <v>46</v>
      </c>
      <c r="C57" s="101" t="s">
        <v>47</v>
      </c>
      <c r="D57" s="102" t="s">
        <v>13</v>
      </c>
      <c r="E57" s="102">
        <v>14</v>
      </c>
      <c r="F57" s="153">
        <v>0</v>
      </c>
      <c r="G57" s="102">
        <v>10</v>
      </c>
      <c r="H57" s="167">
        <f t="shared" si="14"/>
        <v>0</v>
      </c>
      <c r="I57" s="163">
        <f t="shared" si="11"/>
        <v>0</v>
      </c>
      <c r="J57" s="163">
        <f t="shared" si="12"/>
        <v>0</v>
      </c>
    </row>
    <row r="58" spans="1:10" s="87" customFormat="1" x14ac:dyDescent="0.25">
      <c r="A58" s="100" t="s">
        <v>658</v>
      </c>
      <c r="B58" s="119" t="s">
        <v>45</v>
      </c>
      <c r="C58" s="101" t="s">
        <v>230</v>
      </c>
      <c r="D58" s="102" t="s">
        <v>13</v>
      </c>
      <c r="E58" s="102">
        <v>14</v>
      </c>
      <c r="F58" s="153">
        <v>0</v>
      </c>
      <c r="G58" s="102">
        <v>10</v>
      </c>
      <c r="H58" s="167">
        <f t="shared" si="14"/>
        <v>0</v>
      </c>
      <c r="I58" s="163">
        <f t="shared" si="11"/>
        <v>0</v>
      </c>
      <c r="J58" s="163">
        <f t="shared" si="12"/>
        <v>0</v>
      </c>
    </row>
    <row r="59" spans="1:10" s="87" customFormat="1" x14ac:dyDescent="0.25">
      <c r="A59" s="100" t="s">
        <v>659</v>
      </c>
      <c r="B59" s="119" t="s">
        <v>231</v>
      </c>
      <c r="C59" s="101" t="s">
        <v>232</v>
      </c>
      <c r="D59" s="102" t="s">
        <v>13</v>
      </c>
      <c r="E59" s="102">
        <v>14</v>
      </c>
      <c r="F59" s="153">
        <v>0</v>
      </c>
      <c r="G59" s="102">
        <v>10</v>
      </c>
      <c r="H59" s="167">
        <f t="shared" si="14"/>
        <v>0</v>
      </c>
      <c r="I59" s="163">
        <f t="shared" si="11"/>
        <v>0</v>
      </c>
      <c r="J59" s="163">
        <f t="shared" si="12"/>
        <v>0</v>
      </c>
    </row>
    <row r="60" spans="1:10" s="87" customFormat="1" x14ac:dyDescent="0.25">
      <c r="A60" s="100" t="s">
        <v>660</v>
      </c>
      <c r="B60" s="119" t="s">
        <v>233</v>
      </c>
      <c r="C60" s="101" t="s">
        <v>234</v>
      </c>
      <c r="D60" s="102" t="s">
        <v>13</v>
      </c>
      <c r="E60" s="102">
        <v>21</v>
      </c>
      <c r="F60" s="153">
        <v>0</v>
      </c>
      <c r="G60" s="102">
        <v>10</v>
      </c>
      <c r="H60" s="167">
        <f t="shared" si="14"/>
        <v>0</v>
      </c>
      <c r="I60" s="163">
        <f t="shared" si="11"/>
        <v>0</v>
      </c>
      <c r="J60" s="163">
        <f t="shared" si="12"/>
        <v>0</v>
      </c>
    </row>
    <row r="61" spans="1:10" s="87" customFormat="1" x14ac:dyDescent="0.25">
      <c r="A61" s="100" t="s">
        <v>661</v>
      </c>
      <c r="B61" s="119" t="s">
        <v>235</v>
      </c>
      <c r="C61" s="101" t="s">
        <v>236</v>
      </c>
      <c r="D61" s="102" t="s">
        <v>13</v>
      </c>
      <c r="E61" s="102">
        <v>21</v>
      </c>
      <c r="F61" s="153">
        <v>0</v>
      </c>
      <c r="G61" s="102">
        <v>1</v>
      </c>
      <c r="H61" s="167">
        <f t="shared" si="14"/>
        <v>0</v>
      </c>
      <c r="I61" s="163">
        <f t="shared" si="11"/>
        <v>0</v>
      </c>
      <c r="J61" s="163">
        <f t="shared" si="12"/>
        <v>0</v>
      </c>
    </row>
    <row r="62" spans="1:10" s="87" customFormat="1" x14ac:dyDescent="0.25">
      <c r="A62" s="100">
        <v>9.1999999999999993</v>
      </c>
      <c r="B62" s="119" t="s">
        <v>219</v>
      </c>
      <c r="C62" s="101" t="s">
        <v>220</v>
      </c>
      <c r="D62" s="102" t="s">
        <v>13</v>
      </c>
      <c r="E62" s="102">
        <v>14</v>
      </c>
      <c r="F62" s="153">
        <v>0</v>
      </c>
      <c r="G62" s="102">
        <v>1</v>
      </c>
      <c r="H62" s="167">
        <f t="shared" si="14"/>
        <v>0</v>
      </c>
      <c r="I62" s="163">
        <f t="shared" si="11"/>
        <v>0</v>
      </c>
      <c r="J62" s="163">
        <f t="shared" si="12"/>
        <v>0</v>
      </c>
    </row>
    <row r="63" spans="1:10" s="87" customFormat="1" ht="24" customHeight="1" x14ac:dyDescent="0.25">
      <c r="A63" s="100" t="s">
        <v>662</v>
      </c>
      <c r="B63" s="119" t="s">
        <v>221</v>
      </c>
      <c r="C63" s="101" t="s">
        <v>222</v>
      </c>
      <c r="D63" s="102">
        <v>36</v>
      </c>
      <c r="E63" s="102" t="s">
        <v>17</v>
      </c>
      <c r="F63" s="153">
        <v>0</v>
      </c>
      <c r="G63" s="102">
        <v>1</v>
      </c>
      <c r="H63" s="175">
        <f>$H$3</f>
        <v>0</v>
      </c>
      <c r="I63" s="163">
        <f t="shared" si="11"/>
        <v>0</v>
      </c>
      <c r="J63" s="163">
        <f t="shared" si="12"/>
        <v>0</v>
      </c>
    </row>
    <row r="64" spans="1:10" s="87" customFormat="1" x14ac:dyDescent="0.25">
      <c r="A64" s="100" t="s">
        <v>663</v>
      </c>
      <c r="B64" s="119" t="s">
        <v>345</v>
      </c>
      <c r="C64" s="101" t="s">
        <v>346</v>
      </c>
      <c r="D64" s="102" t="s">
        <v>13</v>
      </c>
      <c r="E64" s="102">
        <v>21</v>
      </c>
      <c r="F64" s="153">
        <v>200</v>
      </c>
      <c r="G64" s="102">
        <v>1</v>
      </c>
      <c r="H64" s="167">
        <f>$H$2</f>
        <v>0</v>
      </c>
      <c r="I64" s="163">
        <f t="shared" si="11"/>
        <v>200</v>
      </c>
      <c r="J64" s="163">
        <f t="shared" si="12"/>
        <v>200</v>
      </c>
    </row>
    <row r="65" spans="1:10" s="87" customFormat="1" ht="24" customHeight="1" x14ac:dyDescent="0.25">
      <c r="A65" s="100" t="s">
        <v>664</v>
      </c>
      <c r="B65" s="119" t="s">
        <v>348</v>
      </c>
      <c r="C65" s="101" t="s">
        <v>349</v>
      </c>
      <c r="D65" s="102">
        <v>36</v>
      </c>
      <c r="E65" s="102" t="s">
        <v>17</v>
      </c>
      <c r="F65" s="153">
        <v>114</v>
      </c>
      <c r="G65" s="102">
        <v>1</v>
      </c>
      <c r="H65" s="175">
        <f>$H$3</f>
        <v>0</v>
      </c>
      <c r="I65" s="163">
        <f t="shared" si="11"/>
        <v>114</v>
      </c>
      <c r="J65" s="163">
        <f t="shared" si="12"/>
        <v>114</v>
      </c>
    </row>
    <row r="66" spans="1:10" s="87" customFormat="1" x14ac:dyDescent="0.25">
      <c r="A66" s="100" t="s">
        <v>665</v>
      </c>
      <c r="B66" s="119" t="s">
        <v>37</v>
      </c>
      <c r="C66" s="101" t="s">
        <v>38</v>
      </c>
      <c r="D66" s="102" t="s">
        <v>13</v>
      </c>
      <c r="E66" s="102">
        <v>14</v>
      </c>
      <c r="F66" s="153">
        <v>0</v>
      </c>
      <c r="G66" s="102">
        <v>1</v>
      </c>
      <c r="H66" s="167">
        <f t="shared" ref="H66:H71" si="15">$H$2</f>
        <v>0</v>
      </c>
      <c r="I66" s="163">
        <f t="shared" si="11"/>
        <v>0</v>
      </c>
      <c r="J66" s="163">
        <f t="shared" si="12"/>
        <v>0</v>
      </c>
    </row>
    <row r="67" spans="1:10" s="87" customFormat="1" x14ac:dyDescent="0.25">
      <c r="A67" s="100" t="s">
        <v>666</v>
      </c>
      <c r="B67" s="119" t="s">
        <v>41</v>
      </c>
      <c r="C67" s="101" t="s">
        <v>42</v>
      </c>
      <c r="D67" s="102" t="s">
        <v>13</v>
      </c>
      <c r="E67" s="102">
        <v>21</v>
      </c>
      <c r="F67" s="153">
        <v>0</v>
      </c>
      <c r="G67" s="102">
        <v>1</v>
      </c>
      <c r="H67" s="167">
        <f t="shared" si="15"/>
        <v>0</v>
      </c>
      <c r="I67" s="163">
        <f t="shared" si="11"/>
        <v>0</v>
      </c>
      <c r="J67" s="163">
        <f t="shared" si="12"/>
        <v>0</v>
      </c>
    </row>
    <row r="68" spans="1:10" s="87" customFormat="1" x14ac:dyDescent="0.25">
      <c r="A68" s="100" t="s">
        <v>667</v>
      </c>
      <c r="B68" s="119" t="s">
        <v>35</v>
      </c>
      <c r="C68" s="101" t="s">
        <v>36</v>
      </c>
      <c r="D68" s="102" t="s">
        <v>13</v>
      </c>
      <c r="E68" s="102">
        <v>14</v>
      </c>
      <c r="F68" s="153">
        <v>0</v>
      </c>
      <c r="G68" s="102">
        <v>1</v>
      </c>
      <c r="H68" s="167">
        <f t="shared" si="15"/>
        <v>0</v>
      </c>
      <c r="I68" s="163">
        <f t="shared" si="11"/>
        <v>0</v>
      </c>
      <c r="J68" s="163">
        <f t="shared" si="12"/>
        <v>0</v>
      </c>
    </row>
    <row r="69" spans="1:10" s="87" customFormat="1" x14ac:dyDescent="0.25">
      <c r="A69" s="100" t="s">
        <v>668</v>
      </c>
      <c r="B69" s="119" t="s">
        <v>39</v>
      </c>
      <c r="C69" s="101" t="s">
        <v>40</v>
      </c>
      <c r="D69" s="102" t="s">
        <v>13</v>
      </c>
      <c r="E69" s="102">
        <v>14</v>
      </c>
      <c r="F69" s="153">
        <v>0</v>
      </c>
      <c r="G69" s="102">
        <v>1</v>
      </c>
      <c r="H69" s="167">
        <f t="shared" si="15"/>
        <v>0</v>
      </c>
      <c r="I69" s="163">
        <f t="shared" si="11"/>
        <v>0</v>
      </c>
      <c r="J69" s="163">
        <f t="shared" si="12"/>
        <v>0</v>
      </c>
    </row>
    <row r="70" spans="1:10" s="87" customFormat="1" x14ac:dyDescent="0.25">
      <c r="A70" s="100" t="s">
        <v>669</v>
      </c>
      <c r="B70" s="119" t="s">
        <v>223</v>
      </c>
      <c r="C70" s="101" t="s">
        <v>224</v>
      </c>
      <c r="D70" s="102" t="s">
        <v>13</v>
      </c>
      <c r="E70" s="102">
        <v>14</v>
      </c>
      <c r="F70" s="153">
        <v>0</v>
      </c>
      <c r="G70" s="102">
        <v>1</v>
      </c>
      <c r="H70" s="167">
        <f t="shared" si="15"/>
        <v>0</v>
      </c>
      <c r="I70" s="163">
        <f t="shared" si="11"/>
        <v>0</v>
      </c>
      <c r="J70" s="163">
        <f t="shared" si="12"/>
        <v>0</v>
      </c>
    </row>
    <row r="71" spans="1:10" s="87" customFormat="1" x14ac:dyDescent="0.25">
      <c r="A71" s="100" t="s">
        <v>670</v>
      </c>
      <c r="B71" s="119" t="s">
        <v>356</v>
      </c>
      <c r="C71" s="101" t="s">
        <v>357</v>
      </c>
      <c r="D71" s="102" t="s">
        <v>13</v>
      </c>
      <c r="E71" s="102">
        <v>21</v>
      </c>
      <c r="F71" s="153">
        <v>0</v>
      </c>
      <c r="G71" s="102">
        <v>1</v>
      </c>
      <c r="H71" s="167">
        <f t="shared" si="15"/>
        <v>0</v>
      </c>
      <c r="I71" s="163">
        <f t="shared" si="11"/>
        <v>0</v>
      </c>
      <c r="J71" s="163">
        <f t="shared" si="12"/>
        <v>0</v>
      </c>
    </row>
    <row r="72" spans="1:10" s="87" customFormat="1" ht="24" customHeight="1" x14ac:dyDescent="0.25">
      <c r="A72" s="100" t="s">
        <v>671</v>
      </c>
      <c r="B72" s="119" t="s">
        <v>359</v>
      </c>
      <c r="C72" s="101" t="s">
        <v>360</v>
      </c>
      <c r="D72" s="102">
        <v>36</v>
      </c>
      <c r="E72" s="102" t="s">
        <v>17</v>
      </c>
      <c r="F72" s="153">
        <v>4500</v>
      </c>
      <c r="G72" s="102">
        <v>1</v>
      </c>
      <c r="H72" s="175">
        <f>$H$3</f>
        <v>0</v>
      </c>
      <c r="I72" s="163">
        <f t="shared" si="11"/>
        <v>4500</v>
      </c>
      <c r="J72" s="163">
        <f t="shared" si="12"/>
        <v>4500</v>
      </c>
    </row>
    <row r="73" spans="1:10" s="87" customFormat="1" x14ac:dyDescent="0.25">
      <c r="A73" s="100" t="s">
        <v>672</v>
      </c>
      <c r="B73" s="119" t="s">
        <v>362</v>
      </c>
      <c r="C73" s="101" t="s">
        <v>363</v>
      </c>
      <c r="D73" s="102" t="s">
        <v>13</v>
      </c>
      <c r="E73" s="102">
        <v>14</v>
      </c>
      <c r="F73" s="153">
        <v>0</v>
      </c>
      <c r="G73" s="102">
        <v>1</v>
      </c>
      <c r="H73" s="167">
        <f t="shared" ref="H73:H74" si="16">$H$2</f>
        <v>0</v>
      </c>
      <c r="I73" s="163">
        <f t="shared" si="11"/>
        <v>0</v>
      </c>
      <c r="J73" s="163">
        <f t="shared" si="12"/>
        <v>0</v>
      </c>
    </row>
    <row r="74" spans="1:10" s="87" customFormat="1" x14ac:dyDescent="0.25">
      <c r="A74" s="100">
        <v>9.3000000000000007</v>
      </c>
      <c r="B74" s="119" t="s">
        <v>14</v>
      </c>
      <c r="C74" s="101" t="s">
        <v>15</v>
      </c>
      <c r="D74" s="102" t="s">
        <v>13</v>
      </c>
      <c r="E74" s="102">
        <v>14</v>
      </c>
      <c r="F74" s="153">
        <v>7596.2</v>
      </c>
      <c r="G74" s="102">
        <v>1</v>
      </c>
      <c r="H74" s="167">
        <f t="shared" si="16"/>
        <v>0</v>
      </c>
      <c r="I74" s="163">
        <f t="shared" si="11"/>
        <v>7596.2</v>
      </c>
      <c r="J74" s="163">
        <f t="shared" si="12"/>
        <v>7596.2</v>
      </c>
    </row>
    <row r="75" spans="1:10" s="87" customFormat="1" x14ac:dyDescent="0.25">
      <c r="A75" s="100" t="s">
        <v>673</v>
      </c>
      <c r="B75" s="119" t="s">
        <v>16</v>
      </c>
      <c r="C75" s="101" t="s">
        <v>225</v>
      </c>
      <c r="D75" s="102">
        <v>36</v>
      </c>
      <c r="E75" s="102" t="s">
        <v>17</v>
      </c>
      <c r="F75" s="153">
        <v>15750</v>
      </c>
      <c r="G75" s="102">
        <v>1</v>
      </c>
      <c r="H75" s="175">
        <f>$H$3</f>
        <v>0</v>
      </c>
      <c r="I75" s="163">
        <f t="shared" si="11"/>
        <v>15750</v>
      </c>
      <c r="J75" s="163">
        <f t="shared" si="12"/>
        <v>15750</v>
      </c>
    </row>
    <row r="76" spans="1:10" s="87" customFormat="1" x14ac:dyDescent="0.25">
      <c r="A76" s="100" t="s">
        <v>674</v>
      </c>
      <c r="B76" s="119" t="s">
        <v>520</v>
      </c>
      <c r="C76" s="101" t="s">
        <v>521</v>
      </c>
      <c r="D76" s="102" t="s">
        <v>13</v>
      </c>
      <c r="E76" s="102">
        <v>14</v>
      </c>
      <c r="F76" s="153">
        <v>0</v>
      </c>
      <c r="G76" s="102">
        <v>1</v>
      </c>
      <c r="H76" s="167">
        <f t="shared" ref="H76:H92" si="17">$H$2</f>
        <v>0</v>
      </c>
      <c r="I76" s="163">
        <f t="shared" si="11"/>
        <v>0</v>
      </c>
      <c r="J76" s="163">
        <f t="shared" si="12"/>
        <v>0</v>
      </c>
    </row>
    <row r="77" spans="1:10" s="87" customFormat="1" x14ac:dyDescent="0.25">
      <c r="A77" s="100" t="s">
        <v>675</v>
      </c>
      <c r="B77" s="119" t="s">
        <v>18</v>
      </c>
      <c r="C77" s="101" t="s">
        <v>19</v>
      </c>
      <c r="D77" s="102" t="s">
        <v>13</v>
      </c>
      <c r="E77" s="102">
        <v>14</v>
      </c>
      <c r="F77" s="153">
        <v>0</v>
      </c>
      <c r="G77" s="102">
        <v>2</v>
      </c>
      <c r="H77" s="167">
        <f t="shared" si="17"/>
        <v>0</v>
      </c>
      <c r="I77" s="163">
        <f t="shared" si="11"/>
        <v>0</v>
      </c>
      <c r="J77" s="163">
        <f t="shared" si="12"/>
        <v>0</v>
      </c>
    </row>
    <row r="78" spans="1:10" s="87" customFormat="1" x14ac:dyDescent="0.25">
      <c r="A78" s="100" t="s">
        <v>676</v>
      </c>
      <c r="B78" s="119" t="s">
        <v>20</v>
      </c>
      <c r="C78" s="101" t="s">
        <v>21</v>
      </c>
      <c r="D78" s="102" t="s">
        <v>13</v>
      </c>
      <c r="E78" s="102">
        <v>14</v>
      </c>
      <c r="F78" s="153">
        <v>7596.2</v>
      </c>
      <c r="G78" s="102">
        <v>1</v>
      </c>
      <c r="H78" s="167">
        <f t="shared" si="17"/>
        <v>0</v>
      </c>
      <c r="I78" s="163">
        <f t="shared" si="11"/>
        <v>7596.2</v>
      </c>
      <c r="J78" s="163">
        <f t="shared" si="12"/>
        <v>7596.2</v>
      </c>
    </row>
    <row r="79" spans="1:10" s="87" customFormat="1" x14ac:dyDescent="0.25">
      <c r="A79" s="100" t="s">
        <v>677</v>
      </c>
      <c r="B79" s="119" t="s">
        <v>275</v>
      </c>
      <c r="C79" s="101" t="s">
        <v>276</v>
      </c>
      <c r="D79" s="102" t="s">
        <v>13</v>
      </c>
      <c r="E79" s="102">
        <v>14</v>
      </c>
      <c r="F79" s="153">
        <v>0</v>
      </c>
      <c r="G79" s="102">
        <v>1</v>
      </c>
      <c r="H79" s="167">
        <f t="shared" si="17"/>
        <v>0</v>
      </c>
      <c r="I79" s="163">
        <f t="shared" si="11"/>
        <v>0</v>
      </c>
      <c r="J79" s="163">
        <f t="shared" si="12"/>
        <v>0</v>
      </c>
    </row>
    <row r="80" spans="1:10" s="87" customFormat="1" x14ac:dyDescent="0.25">
      <c r="A80" s="100" t="s">
        <v>678</v>
      </c>
      <c r="B80" s="119" t="s">
        <v>373</v>
      </c>
      <c r="C80" s="101" t="s">
        <v>374</v>
      </c>
      <c r="D80" s="102" t="s">
        <v>13</v>
      </c>
      <c r="E80" s="102">
        <v>14</v>
      </c>
      <c r="F80" s="153">
        <v>0</v>
      </c>
      <c r="G80" s="102">
        <v>1</v>
      </c>
      <c r="H80" s="167">
        <f t="shared" si="17"/>
        <v>0</v>
      </c>
      <c r="I80" s="163">
        <f t="shared" si="11"/>
        <v>0</v>
      </c>
      <c r="J80" s="163">
        <f t="shared" si="12"/>
        <v>0</v>
      </c>
    </row>
    <row r="81" spans="1:10" s="87" customFormat="1" x14ac:dyDescent="0.25">
      <c r="A81" s="100" t="s">
        <v>679</v>
      </c>
      <c r="B81" s="119" t="s">
        <v>22</v>
      </c>
      <c r="C81" s="101" t="s">
        <v>23</v>
      </c>
      <c r="D81" s="102" t="s">
        <v>13</v>
      </c>
      <c r="E81" s="102">
        <v>14</v>
      </c>
      <c r="F81" s="153">
        <v>15196.2</v>
      </c>
      <c r="G81" s="102">
        <v>1</v>
      </c>
      <c r="H81" s="167">
        <f t="shared" si="17"/>
        <v>0</v>
      </c>
      <c r="I81" s="163">
        <f t="shared" si="11"/>
        <v>15196.2</v>
      </c>
      <c r="J81" s="163">
        <f t="shared" si="12"/>
        <v>15196.2</v>
      </c>
    </row>
    <row r="82" spans="1:10" s="87" customFormat="1" x14ac:dyDescent="0.25">
      <c r="A82" s="100" t="s">
        <v>680</v>
      </c>
      <c r="B82" s="119" t="s">
        <v>24</v>
      </c>
      <c r="C82" s="101" t="s">
        <v>25</v>
      </c>
      <c r="D82" s="102" t="s">
        <v>13</v>
      </c>
      <c r="E82" s="102">
        <v>14</v>
      </c>
      <c r="F82" s="153">
        <v>15196.2</v>
      </c>
      <c r="G82" s="102">
        <v>1</v>
      </c>
      <c r="H82" s="167">
        <f t="shared" si="17"/>
        <v>0</v>
      </c>
      <c r="I82" s="163">
        <f t="shared" si="11"/>
        <v>15196.2</v>
      </c>
      <c r="J82" s="163">
        <f t="shared" si="12"/>
        <v>15196.2</v>
      </c>
    </row>
    <row r="83" spans="1:10" s="87" customFormat="1" x14ac:dyDescent="0.25">
      <c r="A83" s="100" t="s">
        <v>681</v>
      </c>
      <c r="B83" s="119" t="s">
        <v>26</v>
      </c>
      <c r="C83" s="101" t="s">
        <v>27</v>
      </c>
      <c r="D83" s="102" t="s">
        <v>13</v>
      </c>
      <c r="E83" s="102">
        <v>14</v>
      </c>
      <c r="F83" s="153">
        <v>7596.2</v>
      </c>
      <c r="G83" s="102">
        <v>1</v>
      </c>
      <c r="H83" s="167">
        <f t="shared" si="17"/>
        <v>0</v>
      </c>
      <c r="I83" s="163">
        <f t="shared" si="11"/>
        <v>7596.2</v>
      </c>
      <c r="J83" s="163">
        <f t="shared" si="12"/>
        <v>7596.2</v>
      </c>
    </row>
    <row r="84" spans="1:10" s="87" customFormat="1" x14ac:dyDescent="0.25">
      <c r="A84" s="100" t="s">
        <v>682</v>
      </c>
      <c r="B84" s="119" t="s">
        <v>26</v>
      </c>
      <c r="C84" s="101" t="s">
        <v>27</v>
      </c>
      <c r="D84" s="102" t="s">
        <v>13</v>
      </c>
      <c r="E84" s="102">
        <v>14</v>
      </c>
      <c r="F84" s="153">
        <v>7596.2</v>
      </c>
      <c r="G84" s="102">
        <v>1</v>
      </c>
      <c r="H84" s="167">
        <f t="shared" si="17"/>
        <v>0</v>
      </c>
      <c r="I84" s="163">
        <f t="shared" si="11"/>
        <v>7596.2</v>
      </c>
      <c r="J84" s="163">
        <f t="shared" si="12"/>
        <v>7596.2</v>
      </c>
    </row>
    <row r="85" spans="1:10" s="87" customFormat="1" x14ac:dyDescent="0.25">
      <c r="A85" s="100" t="s">
        <v>683</v>
      </c>
      <c r="B85" s="119" t="s">
        <v>26</v>
      </c>
      <c r="C85" s="101" t="s">
        <v>27</v>
      </c>
      <c r="D85" s="102" t="s">
        <v>13</v>
      </c>
      <c r="E85" s="102">
        <v>14</v>
      </c>
      <c r="F85" s="153">
        <v>7596.2</v>
      </c>
      <c r="G85" s="102">
        <v>1</v>
      </c>
      <c r="H85" s="167">
        <f t="shared" si="17"/>
        <v>0</v>
      </c>
      <c r="I85" s="163">
        <f t="shared" si="11"/>
        <v>7596.2</v>
      </c>
      <c r="J85" s="163">
        <f t="shared" si="12"/>
        <v>7596.2</v>
      </c>
    </row>
    <row r="86" spans="1:10" s="87" customFormat="1" x14ac:dyDescent="0.25">
      <c r="A86" s="100" t="s">
        <v>684</v>
      </c>
      <c r="B86" s="119" t="s">
        <v>26</v>
      </c>
      <c r="C86" s="101" t="s">
        <v>27</v>
      </c>
      <c r="D86" s="102" t="s">
        <v>13</v>
      </c>
      <c r="E86" s="102">
        <v>14</v>
      </c>
      <c r="F86" s="153">
        <v>7596.2</v>
      </c>
      <c r="G86" s="102">
        <v>1</v>
      </c>
      <c r="H86" s="167">
        <f t="shared" si="17"/>
        <v>0</v>
      </c>
      <c r="I86" s="163">
        <f t="shared" si="11"/>
        <v>7596.2</v>
      </c>
      <c r="J86" s="163">
        <f t="shared" si="12"/>
        <v>7596.2</v>
      </c>
    </row>
    <row r="87" spans="1:10" s="87" customFormat="1" x14ac:dyDescent="0.25">
      <c r="A87" s="100" t="s">
        <v>685</v>
      </c>
      <c r="B87" s="119" t="s">
        <v>26</v>
      </c>
      <c r="C87" s="101" t="s">
        <v>27</v>
      </c>
      <c r="D87" s="102" t="s">
        <v>13</v>
      </c>
      <c r="E87" s="102">
        <v>14</v>
      </c>
      <c r="F87" s="153">
        <v>7596.2</v>
      </c>
      <c r="G87" s="102">
        <v>1</v>
      </c>
      <c r="H87" s="167">
        <f t="shared" si="17"/>
        <v>0</v>
      </c>
      <c r="I87" s="163">
        <f t="shared" si="11"/>
        <v>7596.2</v>
      </c>
      <c r="J87" s="163">
        <f t="shared" si="12"/>
        <v>7596.2</v>
      </c>
    </row>
    <row r="88" spans="1:10" s="87" customFormat="1" x14ac:dyDescent="0.25">
      <c r="A88" s="100" t="s">
        <v>686</v>
      </c>
      <c r="B88" s="119" t="s">
        <v>26</v>
      </c>
      <c r="C88" s="101" t="s">
        <v>27</v>
      </c>
      <c r="D88" s="102" t="s">
        <v>13</v>
      </c>
      <c r="E88" s="102">
        <v>14</v>
      </c>
      <c r="F88" s="153">
        <v>7596.2</v>
      </c>
      <c r="G88" s="102">
        <v>1</v>
      </c>
      <c r="H88" s="167">
        <f t="shared" si="17"/>
        <v>0</v>
      </c>
      <c r="I88" s="163">
        <f t="shared" si="11"/>
        <v>7596.2</v>
      </c>
      <c r="J88" s="163">
        <f t="shared" si="12"/>
        <v>7596.2</v>
      </c>
    </row>
    <row r="89" spans="1:10" s="87" customFormat="1" x14ac:dyDescent="0.25">
      <c r="A89" s="100" t="s">
        <v>687</v>
      </c>
      <c r="B89" s="119" t="s">
        <v>28</v>
      </c>
      <c r="C89" s="101" t="s">
        <v>29</v>
      </c>
      <c r="D89" s="102" t="s">
        <v>13</v>
      </c>
      <c r="E89" s="102">
        <v>14</v>
      </c>
      <c r="F89" s="153">
        <v>4556.2</v>
      </c>
      <c r="G89" s="102">
        <v>1</v>
      </c>
      <c r="H89" s="167">
        <f t="shared" si="17"/>
        <v>0</v>
      </c>
      <c r="I89" s="163">
        <f t="shared" si="11"/>
        <v>4556.2</v>
      </c>
      <c r="J89" s="163">
        <f t="shared" si="12"/>
        <v>4556.2</v>
      </c>
    </row>
    <row r="90" spans="1:10" s="87" customFormat="1" x14ac:dyDescent="0.25">
      <c r="A90" s="100" t="s">
        <v>688</v>
      </c>
      <c r="B90" s="119" t="s">
        <v>30</v>
      </c>
      <c r="C90" s="101" t="s">
        <v>31</v>
      </c>
      <c r="D90" s="102" t="s">
        <v>13</v>
      </c>
      <c r="E90" s="102">
        <v>14</v>
      </c>
      <c r="F90" s="153">
        <v>0</v>
      </c>
      <c r="G90" s="102">
        <v>6</v>
      </c>
      <c r="H90" s="167">
        <f t="shared" si="17"/>
        <v>0</v>
      </c>
      <c r="I90" s="163">
        <f t="shared" si="11"/>
        <v>0</v>
      </c>
      <c r="J90" s="163">
        <f t="shared" si="12"/>
        <v>0</v>
      </c>
    </row>
    <row r="91" spans="1:10" s="87" customFormat="1" x14ac:dyDescent="0.25">
      <c r="A91" s="100" t="s">
        <v>689</v>
      </c>
      <c r="B91" s="119" t="s">
        <v>32</v>
      </c>
      <c r="C91" s="101" t="s">
        <v>29</v>
      </c>
      <c r="D91" s="102" t="s">
        <v>13</v>
      </c>
      <c r="E91" s="102">
        <v>14</v>
      </c>
      <c r="F91" s="153">
        <v>4556.2</v>
      </c>
      <c r="G91" s="102">
        <v>1</v>
      </c>
      <c r="H91" s="167">
        <f t="shared" si="17"/>
        <v>0</v>
      </c>
      <c r="I91" s="163">
        <f t="shared" si="11"/>
        <v>4556.2</v>
      </c>
      <c r="J91" s="163">
        <f t="shared" si="12"/>
        <v>4556.2</v>
      </c>
    </row>
    <row r="92" spans="1:10" s="87" customFormat="1" x14ac:dyDescent="0.25">
      <c r="A92" s="100">
        <v>9.4</v>
      </c>
      <c r="B92" s="119" t="s">
        <v>535</v>
      </c>
      <c r="C92" s="101" t="s">
        <v>536</v>
      </c>
      <c r="D92" s="102" t="s">
        <v>13</v>
      </c>
      <c r="E92" s="102">
        <v>35</v>
      </c>
      <c r="F92" s="153">
        <v>13530</v>
      </c>
      <c r="G92" s="102">
        <v>1</v>
      </c>
      <c r="H92" s="167">
        <f t="shared" si="17"/>
        <v>0</v>
      </c>
      <c r="I92" s="163">
        <f t="shared" si="11"/>
        <v>13530</v>
      </c>
      <c r="J92" s="163">
        <f t="shared" si="12"/>
        <v>13530</v>
      </c>
    </row>
    <row r="93" spans="1:10" s="87" customFormat="1" x14ac:dyDescent="0.25">
      <c r="A93" s="100" t="s">
        <v>690</v>
      </c>
      <c r="B93" s="119" t="s">
        <v>538</v>
      </c>
      <c r="C93" s="101" t="s">
        <v>539</v>
      </c>
      <c r="D93" s="102">
        <v>36</v>
      </c>
      <c r="E93" s="102" t="s">
        <v>17</v>
      </c>
      <c r="F93" s="153">
        <v>0</v>
      </c>
      <c r="G93" s="102">
        <v>1</v>
      </c>
      <c r="H93" s="175">
        <f>$H$3</f>
        <v>0</v>
      </c>
      <c r="I93" s="163">
        <f t="shared" si="11"/>
        <v>0</v>
      </c>
      <c r="J93" s="163">
        <f t="shared" si="12"/>
        <v>0</v>
      </c>
    </row>
    <row r="94" spans="1:10" s="87" customFormat="1" x14ac:dyDescent="0.25">
      <c r="A94" s="100" t="s">
        <v>691</v>
      </c>
      <c r="B94" s="119" t="s">
        <v>541</v>
      </c>
      <c r="C94" s="101" t="s">
        <v>542</v>
      </c>
      <c r="D94" s="102" t="s">
        <v>13</v>
      </c>
      <c r="E94" s="102">
        <v>14</v>
      </c>
      <c r="F94" s="153">
        <v>0</v>
      </c>
      <c r="G94" s="102">
        <v>10</v>
      </c>
      <c r="H94" s="167">
        <f t="shared" ref="H94:H97" si="18">$H$2</f>
        <v>0</v>
      </c>
      <c r="I94" s="163">
        <f t="shared" si="11"/>
        <v>0</v>
      </c>
      <c r="J94" s="163">
        <f t="shared" si="12"/>
        <v>0</v>
      </c>
    </row>
    <row r="95" spans="1:10" s="87" customFormat="1" x14ac:dyDescent="0.25">
      <c r="A95" s="100" t="s">
        <v>692</v>
      </c>
      <c r="B95" s="119" t="s">
        <v>226</v>
      </c>
      <c r="C95" s="101" t="s">
        <v>227</v>
      </c>
      <c r="D95" s="102" t="s">
        <v>13</v>
      </c>
      <c r="E95" s="102">
        <v>14</v>
      </c>
      <c r="F95" s="153">
        <v>0</v>
      </c>
      <c r="G95" s="102">
        <v>10</v>
      </c>
      <c r="H95" s="167">
        <f t="shared" si="18"/>
        <v>0</v>
      </c>
      <c r="I95" s="163">
        <f t="shared" si="11"/>
        <v>0</v>
      </c>
      <c r="J95" s="163">
        <f t="shared" si="12"/>
        <v>0</v>
      </c>
    </row>
    <row r="96" spans="1:10" s="87" customFormat="1" x14ac:dyDescent="0.25">
      <c r="A96" s="100" t="s">
        <v>693</v>
      </c>
      <c r="B96" s="119" t="s">
        <v>33</v>
      </c>
      <c r="C96" s="101" t="s">
        <v>34</v>
      </c>
      <c r="D96" s="102" t="s">
        <v>13</v>
      </c>
      <c r="E96" s="102">
        <v>14</v>
      </c>
      <c r="F96" s="153">
        <v>0</v>
      </c>
      <c r="G96" s="102">
        <v>10</v>
      </c>
      <c r="H96" s="167">
        <f t="shared" si="18"/>
        <v>0</v>
      </c>
      <c r="I96" s="163">
        <f t="shared" si="11"/>
        <v>0</v>
      </c>
      <c r="J96" s="163">
        <f t="shared" si="12"/>
        <v>0</v>
      </c>
    </row>
    <row r="97" spans="1:14" s="87" customFormat="1" x14ac:dyDescent="0.25">
      <c r="A97" s="100" t="s">
        <v>694</v>
      </c>
      <c r="B97" s="119" t="s">
        <v>546</v>
      </c>
      <c r="C97" s="101" t="s">
        <v>547</v>
      </c>
      <c r="D97" s="102" t="s">
        <v>13</v>
      </c>
      <c r="E97" s="102">
        <v>14</v>
      </c>
      <c r="F97" s="153">
        <v>0</v>
      </c>
      <c r="G97" s="102">
        <v>10</v>
      </c>
      <c r="H97" s="167">
        <f t="shared" si="18"/>
        <v>0</v>
      </c>
      <c r="I97" s="163">
        <f t="shared" si="11"/>
        <v>0</v>
      </c>
      <c r="J97" s="163">
        <f t="shared" si="12"/>
        <v>0</v>
      </c>
    </row>
    <row r="98" spans="1:14" s="87" customFormat="1" x14ac:dyDescent="0.25">
      <c r="A98" s="100" t="s">
        <v>695</v>
      </c>
      <c r="B98" s="119" t="s">
        <v>549</v>
      </c>
      <c r="C98" s="101" t="s">
        <v>550</v>
      </c>
      <c r="D98" s="102">
        <v>36</v>
      </c>
      <c r="E98" s="102" t="s">
        <v>17</v>
      </c>
      <c r="F98" s="153">
        <v>198</v>
      </c>
      <c r="G98" s="102">
        <v>10</v>
      </c>
      <c r="H98" s="175">
        <f>$H$3</f>
        <v>0</v>
      </c>
      <c r="I98" s="163">
        <f t="shared" si="11"/>
        <v>198</v>
      </c>
      <c r="J98" s="163">
        <f t="shared" si="12"/>
        <v>1980</v>
      </c>
    </row>
    <row r="99" spans="1:14" customFormat="1" x14ac:dyDescent="0.25"/>
    <row r="100" spans="1:14" ht="15.75" thickBot="1" x14ac:dyDescent="0.3">
      <c r="A100" s="224"/>
      <c r="B100" s="313" t="s">
        <v>833</v>
      </c>
      <c r="C100" s="313"/>
      <c r="D100" s="313"/>
      <c r="E100" s="313"/>
      <c r="F100" s="313"/>
      <c r="G100" s="224"/>
      <c r="H100" s="225"/>
      <c r="I100" s="225"/>
      <c r="J100" s="225"/>
      <c r="K100" s="224"/>
      <c r="L100" s="224"/>
      <c r="M100" s="224"/>
      <c r="N100" s="224"/>
    </row>
    <row r="101" spans="1:14" s="87" customFormat="1" ht="15.75" thickTop="1" x14ac:dyDescent="0.25">
      <c r="A101" s="86">
        <v>10</v>
      </c>
      <c r="B101" s="138" t="s">
        <v>11</v>
      </c>
      <c r="C101" s="84" t="s">
        <v>12</v>
      </c>
      <c r="D101" s="85" t="s">
        <v>13</v>
      </c>
      <c r="E101" s="85" t="s">
        <v>17</v>
      </c>
      <c r="F101" s="154">
        <v>0</v>
      </c>
      <c r="G101" s="85">
        <v>1</v>
      </c>
      <c r="H101" s="167">
        <f t="shared" ref="H101:H102" si="19">$H$2</f>
        <v>0</v>
      </c>
      <c r="I101" s="163">
        <f t="shared" ref="I101:I153" si="20">ROUND(F101-(F101*H101),2)</f>
        <v>0</v>
      </c>
      <c r="J101" s="163">
        <f t="shared" ref="J101:J153" si="21">ROUND((I101*G101),2)</f>
        <v>0</v>
      </c>
    </row>
    <row r="102" spans="1:14" s="87" customFormat="1" x14ac:dyDescent="0.25">
      <c r="A102" s="86">
        <v>10.1</v>
      </c>
      <c r="B102" s="120" t="s">
        <v>320</v>
      </c>
      <c r="C102" s="84" t="s">
        <v>321</v>
      </c>
      <c r="D102" s="85" t="s">
        <v>13</v>
      </c>
      <c r="E102" s="85">
        <v>21</v>
      </c>
      <c r="F102" s="154">
        <v>0</v>
      </c>
      <c r="G102" s="85">
        <v>1</v>
      </c>
      <c r="H102" s="167">
        <f t="shared" si="19"/>
        <v>0</v>
      </c>
      <c r="I102" s="163">
        <f t="shared" si="20"/>
        <v>0</v>
      </c>
      <c r="J102" s="163">
        <f t="shared" si="21"/>
        <v>0</v>
      </c>
    </row>
    <row r="103" spans="1:14" s="87" customFormat="1" x14ac:dyDescent="0.25">
      <c r="A103" s="86" t="s">
        <v>696</v>
      </c>
      <c r="B103" s="120" t="s">
        <v>228</v>
      </c>
      <c r="C103" s="84" t="s">
        <v>229</v>
      </c>
      <c r="D103" s="85">
        <v>36</v>
      </c>
      <c r="E103" s="85" t="s">
        <v>17</v>
      </c>
      <c r="F103" s="154">
        <v>0</v>
      </c>
      <c r="G103" s="85">
        <v>1</v>
      </c>
      <c r="H103" s="175">
        <f>$H$3</f>
        <v>0</v>
      </c>
      <c r="I103" s="163">
        <f t="shared" si="20"/>
        <v>0</v>
      </c>
      <c r="J103" s="163">
        <f t="shared" si="21"/>
        <v>0</v>
      </c>
    </row>
    <row r="104" spans="1:14" s="87" customFormat="1" x14ac:dyDescent="0.25">
      <c r="A104" s="86" t="s">
        <v>697</v>
      </c>
      <c r="B104" s="120" t="s">
        <v>324</v>
      </c>
      <c r="C104" s="84" t="s">
        <v>325</v>
      </c>
      <c r="D104" s="85" t="s">
        <v>13</v>
      </c>
      <c r="E104" s="85">
        <v>14</v>
      </c>
      <c r="F104" s="154">
        <v>0</v>
      </c>
      <c r="G104" s="85">
        <v>1</v>
      </c>
      <c r="H104" s="167">
        <f t="shared" ref="H104:H106" si="22">$H$2</f>
        <v>0</v>
      </c>
      <c r="I104" s="163">
        <f t="shared" si="20"/>
        <v>0</v>
      </c>
      <c r="J104" s="163">
        <f t="shared" si="21"/>
        <v>0</v>
      </c>
    </row>
    <row r="105" spans="1:14" s="87" customFormat="1" x14ac:dyDescent="0.25">
      <c r="A105" s="86" t="s">
        <v>698</v>
      </c>
      <c r="B105" s="120" t="s">
        <v>50</v>
      </c>
      <c r="C105" s="84" t="s">
        <v>51</v>
      </c>
      <c r="D105" s="85" t="s">
        <v>13</v>
      </c>
      <c r="E105" s="85">
        <v>14</v>
      </c>
      <c r="F105" s="154">
        <v>0</v>
      </c>
      <c r="G105" s="85">
        <v>1</v>
      </c>
      <c r="H105" s="167">
        <f t="shared" si="22"/>
        <v>0</v>
      </c>
      <c r="I105" s="163">
        <f t="shared" si="20"/>
        <v>0</v>
      </c>
      <c r="J105" s="163">
        <f t="shared" si="21"/>
        <v>0</v>
      </c>
    </row>
    <row r="106" spans="1:14" s="87" customFormat="1" x14ac:dyDescent="0.25">
      <c r="A106" s="86" t="s">
        <v>699</v>
      </c>
      <c r="B106" s="120" t="s">
        <v>328</v>
      </c>
      <c r="C106" s="84" t="s">
        <v>329</v>
      </c>
      <c r="D106" s="85" t="s">
        <v>13</v>
      </c>
      <c r="E106" s="85">
        <v>21</v>
      </c>
      <c r="F106" s="154">
        <v>266</v>
      </c>
      <c r="G106" s="85">
        <v>10</v>
      </c>
      <c r="H106" s="167">
        <f t="shared" si="22"/>
        <v>0</v>
      </c>
      <c r="I106" s="163">
        <f t="shared" si="20"/>
        <v>266</v>
      </c>
      <c r="J106" s="163">
        <f t="shared" si="21"/>
        <v>2660</v>
      </c>
    </row>
    <row r="107" spans="1:14" s="87" customFormat="1" x14ac:dyDescent="0.25">
      <c r="A107" s="86" t="s">
        <v>700</v>
      </c>
      <c r="B107" s="120" t="s">
        <v>43</v>
      </c>
      <c r="C107" s="84" t="s">
        <v>44</v>
      </c>
      <c r="D107" s="85">
        <v>36</v>
      </c>
      <c r="E107" s="85" t="s">
        <v>17</v>
      </c>
      <c r="F107" s="154">
        <v>159</v>
      </c>
      <c r="G107" s="85">
        <v>10</v>
      </c>
      <c r="H107" s="175">
        <f>$H$3</f>
        <v>0</v>
      </c>
      <c r="I107" s="163">
        <f t="shared" si="20"/>
        <v>159</v>
      </c>
      <c r="J107" s="163">
        <f t="shared" si="21"/>
        <v>1590</v>
      </c>
    </row>
    <row r="108" spans="1:14" s="87" customFormat="1" x14ac:dyDescent="0.25">
      <c r="A108" s="86" t="s">
        <v>701</v>
      </c>
      <c r="B108" s="120" t="s">
        <v>332</v>
      </c>
      <c r="C108" s="84" t="s">
        <v>333</v>
      </c>
      <c r="D108" s="85" t="s">
        <v>13</v>
      </c>
      <c r="E108" s="85">
        <v>21</v>
      </c>
      <c r="F108" s="154">
        <v>0</v>
      </c>
      <c r="G108" s="85">
        <v>10</v>
      </c>
      <c r="H108" s="167">
        <f t="shared" ref="H108:H116" si="23">$H$2</f>
        <v>0</v>
      </c>
      <c r="I108" s="163">
        <f t="shared" si="20"/>
        <v>0</v>
      </c>
      <c r="J108" s="163">
        <f t="shared" si="21"/>
        <v>0</v>
      </c>
    </row>
    <row r="109" spans="1:14" s="87" customFormat="1" x14ac:dyDescent="0.25">
      <c r="A109" s="86" t="s">
        <v>702</v>
      </c>
      <c r="B109" s="120" t="s">
        <v>335</v>
      </c>
      <c r="C109" s="84" t="s">
        <v>336</v>
      </c>
      <c r="D109" s="85" t="s">
        <v>13</v>
      </c>
      <c r="E109" s="85">
        <v>21</v>
      </c>
      <c r="F109" s="154">
        <v>0</v>
      </c>
      <c r="G109" s="85">
        <v>1</v>
      </c>
      <c r="H109" s="167">
        <f t="shared" si="23"/>
        <v>0</v>
      </c>
      <c r="I109" s="163">
        <f t="shared" si="20"/>
        <v>0</v>
      </c>
      <c r="J109" s="163">
        <f t="shared" si="21"/>
        <v>0</v>
      </c>
    </row>
    <row r="110" spans="1:14" s="87" customFormat="1" x14ac:dyDescent="0.25">
      <c r="A110" s="86" t="s">
        <v>703</v>
      </c>
      <c r="B110" s="120" t="s">
        <v>48</v>
      </c>
      <c r="C110" s="84" t="s">
        <v>49</v>
      </c>
      <c r="D110" s="85" t="s">
        <v>13</v>
      </c>
      <c r="E110" s="85">
        <v>21</v>
      </c>
      <c r="F110" s="154">
        <v>0</v>
      </c>
      <c r="G110" s="85">
        <v>10</v>
      </c>
      <c r="H110" s="167">
        <f t="shared" si="23"/>
        <v>0</v>
      </c>
      <c r="I110" s="163">
        <f t="shared" si="20"/>
        <v>0</v>
      </c>
      <c r="J110" s="163">
        <f t="shared" si="21"/>
        <v>0</v>
      </c>
    </row>
    <row r="111" spans="1:14" s="87" customFormat="1" x14ac:dyDescent="0.25">
      <c r="A111" s="86" t="s">
        <v>704</v>
      </c>
      <c r="B111" s="120" t="s">
        <v>46</v>
      </c>
      <c r="C111" s="84" t="s">
        <v>47</v>
      </c>
      <c r="D111" s="85" t="s">
        <v>13</v>
      </c>
      <c r="E111" s="85">
        <v>14</v>
      </c>
      <c r="F111" s="154">
        <v>0</v>
      </c>
      <c r="G111" s="85">
        <v>10</v>
      </c>
      <c r="H111" s="167">
        <f t="shared" si="23"/>
        <v>0</v>
      </c>
      <c r="I111" s="163">
        <f t="shared" si="20"/>
        <v>0</v>
      </c>
      <c r="J111" s="163">
        <f t="shared" si="21"/>
        <v>0</v>
      </c>
    </row>
    <row r="112" spans="1:14" s="87" customFormat="1" x14ac:dyDescent="0.25">
      <c r="A112" s="86" t="s">
        <v>705</v>
      </c>
      <c r="B112" s="120" t="s">
        <v>45</v>
      </c>
      <c r="C112" s="84" t="s">
        <v>230</v>
      </c>
      <c r="D112" s="85" t="s">
        <v>13</v>
      </c>
      <c r="E112" s="85">
        <v>14</v>
      </c>
      <c r="F112" s="154">
        <v>0</v>
      </c>
      <c r="G112" s="85">
        <v>10</v>
      </c>
      <c r="H112" s="167">
        <f t="shared" si="23"/>
        <v>0</v>
      </c>
      <c r="I112" s="163">
        <f t="shared" si="20"/>
        <v>0</v>
      </c>
      <c r="J112" s="163">
        <f t="shared" si="21"/>
        <v>0</v>
      </c>
    </row>
    <row r="113" spans="1:10" s="87" customFormat="1" x14ac:dyDescent="0.25">
      <c r="A113" s="86" t="s">
        <v>706</v>
      </c>
      <c r="B113" s="120" t="s">
        <v>231</v>
      </c>
      <c r="C113" s="84" t="s">
        <v>232</v>
      </c>
      <c r="D113" s="85" t="s">
        <v>13</v>
      </c>
      <c r="E113" s="85">
        <v>14</v>
      </c>
      <c r="F113" s="154">
        <v>0</v>
      </c>
      <c r="G113" s="85">
        <v>10</v>
      </c>
      <c r="H113" s="167">
        <f t="shared" si="23"/>
        <v>0</v>
      </c>
      <c r="I113" s="163">
        <f t="shared" si="20"/>
        <v>0</v>
      </c>
      <c r="J113" s="163">
        <f t="shared" si="21"/>
        <v>0</v>
      </c>
    </row>
    <row r="114" spans="1:10" s="87" customFormat="1" x14ac:dyDescent="0.25">
      <c r="A114" s="86" t="s">
        <v>707</v>
      </c>
      <c r="B114" s="120" t="s">
        <v>233</v>
      </c>
      <c r="C114" s="84" t="s">
        <v>234</v>
      </c>
      <c r="D114" s="85" t="s">
        <v>13</v>
      </c>
      <c r="E114" s="85">
        <v>21</v>
      </c>
      <c r="F114" s="154">
        <v>0</v>
      </c>
      <c r="G114" s="85">
        <v>10</v>
      </c>
      <c r="H114" s="167">
        <f t="shared" si="23"/>
        <v>0</v>
      </c>
      <c r="I114" s="163">
        <f t="shared" si="20"/>
        <v>0</v>
      </c>
      <c r="J114" s="163">
        <f t="shared" si="21"/>
        <v>0</v>
      </c>
    </row>
    <row r="115" spans="1:10" s="87" customFormat="1" x14ac:dyDescent="0.25">
      <c r="A115" s="86" t="s">
        <v>708</v>
      </c>
      <c r="B115" s="120" t="s">
        <v>235</v>
      </c>
      <c r="C115" s="84" t="s">
        <v>236</v>
      </c>
      <c r="D115" s="85" t="s">
        <v>13</v>
      </c>
      <c r="E115" s="85">
        <v>21</v>
      </c>
      <c r="F115" s="154">
        <v>0</v>
      </c>
      <c r="G115" s="85">
        <v>1</v>
      </c>
      <c r="H115" s="167">
        <f t="shared" si="23"/>
        <v>0</v>
      </c>
      <c r="I115" s="163">
        <f t="shared" si="20"/>
        <v>0</v>
      </c>
      <c r="J115" s="163">
        <f t="shared" si="21"/>
        <v>0</v>
      </c>
    </row>
    <row r="116" spans="1:10" s="87" customFormat="1" x14ac:dyDescent="0.25">
      <c r="A116" s="86">
        <v>10.199999999999999</v>
      </c>
      <c r="B116" s="120" t="s">
        <v>219</v>
      </c>
      <c r="C116" s="84" t="s">
        <v>220</v>
      </c>
      <c r="D116" s="85" t="s">
        <v>13</v>
      </c>
      <c r="E116" s="85">
        <v>14</v>
      </c>
      <c r="F116" s="154">
        <v>0</v>
      </c>
      <c r="G116" s="85">
        <v>1</v>
      </c>
      <c r="H116" s="167">
        <f t="shared" si="23"/>
        <v>0</v>
      </c>
      <c r="I116" s="163">
        <f t="shared" si="20"/>
        <v>0</v>
      </c>
      <c r="J116" s="163">
        <f t="shared" si="21"/>
        <v>0</v>
      </c>
    </row>
    <row r="117" spans="1:10" s="87" customFormat="1" ht="24" customHeight="1" x14ac:dyDescent="0.25">
      <c r="A117" s="86" t="s">
        <v>709</v>
      </c>
      <c r="B117" s="120" t="s">
        <v>221</v>
      </c>
      <c r="C117" s="84" t="s">
        <v>222</v>
      </c>
      <c r="D117" s="85">
        <v>36</v>
      </c>
      <c r="E117" s="85" t="s">
        <v>17</v>
      </c>
      <c r="F117" s="154">
        <v>0</v>
      </c>
      <c r="G117" s="85">
        <v>1</v>
      </c>
      <c r="H117" s="175">
        <f>$H$3</f>
        <v>0</v>
      </c>
      <c r="I117" s="163">
        <f t="shared" si="20"/>
        <v>0</v>
      </c>
      <c r="J117" s="163">
        <f t="shared" si="21"/>
        <v>0</v>
      </c>
    </row>
    <row r="118" spans="1:10" s="87" customFormat="1" x14ac:dyDescent="0.25">
      <c r="A118" s="86" t="s">
        <v>710</v>
      </c>
      <c r="B118" s="120" t="s">
        <v>345</v>
      </c>
      <c r="C118" s="84" t="s">
        <v>346</v>
      </c>
      <c r="D118" s="85" t="s">
        <v>13</v>
      </c>
      <c r="E118" s="85">
        <v>21</v>
      </c>
      <c r="F118" s="154">
        <v>200</v>
      </c>
      <c r="G118" s="85">
        <v>1</v>
      </c>
      <c r="H118" s="167">
        <f>$H$2</f>
        <v>0</v>
      </c>
      <c r="I118" s="163">
        <f t="shared" si="20"/>
        <v>200</v>
      </c>
      <c r="J118" s="163">
        <f t="shared" si="21"/>
        <v>200</v>
      </c>
    </row>
    <row r="119" spans="1:10" s="87" customFormat="1" ht="24" customHeight="1" x14ac:dyDescent="0.25">
      <c r="A119" s="86" t="s">
        <v>711</v>
      </c>
      <c r="B119" s="120" t="s">
        <v>348</v>
      </c>
      <c r="C119" s="84" t="s">
        <v>349</v>
      </c>
      <c r="D119" s="85">
        <v>36</v>
      </c>
      <c r="E119" s="85" t="s">
        <v>17</v>
      </c>
      <c r="F119" s="154">
        <v>114</v>
      </c>
      <c r="G119" s="85">
        <v>1</v>
      </c>
      <c r="H119" s="175">
        <f>$H$3</f>
        <v>0</v>
      </c>
      <c r="I119" s="163">
        <f t="shared" si="20"/>
        <v>114</v>
      </c>
      <c r="J119" s="163">
        <f t="shared" si="21"/>
        <v>114</v>
      </c>
    </row>
    <row r="120" spans="1:10" s="87" customFormat="1" x14ac:dyDescent="0.25">
      <c r="A120" s="86" t="s">
        <v>712</v>
      </c>
      <c r="B120" s="120" t="s">
        <v>37</v>
      </c>
      <c r="C120" s="84" t="s">
        <v>38</v>
      </c>
      <c r="D120" s="85" t="s">
        <v>13</v>
      </c>
      <c r="E120" s="85">
        <v>14</v>
      </c>
      <c r="F120" s="154">
        <v>0</v>
      </c>
      <c r="G120" s="85">
        <v>1</v>
      </c>
      <c r="H120" s="167">
        <f t="shared" ref="H120:H125" si="24">$H$2</f>
        <v>0</v>
      </c>
      <c r="I120" s="163">
        <f t="shared" si="20"/>
        <v>0</v>
      </c>
      <c r="J120" s="163">
        <f t="shared" si="21"/>
        <v>0</v>
      </c>
    </row>
    <row r="121" spans="1:10" s="87" customFormat="1" x14ac:dyDescent="0.25">
      <c r="A121" s="86" t="s">
        <v>713</v>
      </c>
      <c r="B121" s="120" t="s">
        <v>41</v>
      </c>
      <c r="C121" s="84" t="s">
        <v>42</v>
      </c>
      <c r="D121" s="85" t="s">
        <v>13</v>
      </c>
      <c r="E121" s="85">
        <v>21</v>
      </c>
      <c r="F121" s="154">
        <v>0</v>
      </c>
      <c r="G121" s="85">
        <v>1</v>
      </c>
      <c r="H121" s="167">
        <f t="shared" si="24"/>
        <v>0</v>
      </c>
      <c r="I121" s="163">
        <f t="shared" si="20"/>
        <v>0</v>
      </c>
      <c r="J121" s="163">
        <f t="shared" si="21"/>
        <v>0</v>
      </c>
    </row>
    <row r="122" spans="1:10" s="87" customFormat="1" x14ac:dyDescent="0.25">
      <c r="A122" s="86" t="s">
        <v>714</v>
      </c>
      <c r="B122" s="120" t="s">
        <v>35</v>
      </c>
      <c r="C122" s="84" t="s">
        <v>36</v>
      </c>
      <c r="D122" s="85" t="s">
        <v>13</v>
      </c>
      <c r="E122" s="85">
        <v>14</v>
      </c>
      <c r="F122" s="154">
        <v>0</v>
      </c>
      <c r="G122" s="85">
        <v>1</v>
      </c>
      <c r="H122" s="167">
        <f t="shared" si="24"/>
        <v>0</v>
      </c>
      <c r="I122" s="163">
        <f t="shared" si="20"/>
        <v>0</v>
      </c>
      <c r="J122" s="163">
        <f t="shared" si="21"/>
        <v>0</v>
      </c>
    </row>
    <row r="123" spans="1:10" s="87" customFormat="1" x14ac:dyDescent="0.25">
      <c r="A123" s="86" t="s">
        <v>715</v>
      </c>
      <c r="B123" s="120" t="s">
        <v>39</v>
      </c>
      <c r="C123" s="84" t="s">
        <v>40</v>
      </c>
      <c r="D123" s="85" t="s">
        <v>13</v>
      </c>
      <c r="E123" s="85">
        <v>14</v>
      </c>
      <c r="F123" s="154">
        <v>0</v>
      </c>
      <c r="G123" s="85">
        <v>1</v>
      </c>
      <c r="H123" s="167">
        <f t="shared" si="24"/>
        <v>0</v>
      </c>
      <c r="I123" s="163">
        <f t="shared" si="20"/>
        <v>0</v>
      </c>
      <c r="J123" s="163">
        <f t="shared" si="21"/>
        <v>0</v>
      </c>
    </row>
    <row r="124" spans="1:10" s="87" customFormat="1" x14ac:dyDescent="0.25">
      <c r="A124" s="86" t="s">
        <v>716</v>
      </c>
      <c r="B124" s="120" t="s">
        <v>223</v>
      </c>
      <c r="C124" s="84" t="s">
        <v>224</v>
      </c>
      <c r="D124" s="85" t="s">
        <v>13</v>
      </c>
      <c r="E124" s="85">
        <v>14</v>
      </c>
      <c r="F124" s="154">
        <v>0</v>
      </c>
      <c r="G124" s="85">
        <v>1</v>
      </c>
      <c r="H124" s="167">
        <f t="shared" si="24"/>
        <v>0</v>
      </c>
      <c r="I124" s="163">
        <f t="shared" si="20"/>
        <v>0</v>
      </c>
      <c r="J124" s="163">
        <f t="shared" si="21"/>
        <v>0</v>
      </c>
    </row>
    <row r="125" spans="1:10" s="87" customFormat="1" x14ac:dyDescent="0.25">
      <c r="A125" s="86" t="s">
        <v>717</v>
      </c>
      <c r="B125" s="120" t="s">
        <v>356</v>
      </c>
      <c r="C125" s="84" t="s">
        <v>357</v>
      </c>
      <c r="D125" s="85" t="s">
        <v>13</v>
      </c>
      <c r="E125" s="85">
        <v>21</v>
      </c>
      <c r="F125" s="154">
        <v>0</v>
      </c>
      <c r="G125" s="85">
        <v>1</v>
      </c>
      <c r="H125" s="167">
        <f t="shared" si="24"/>
        <v>0</v>
      </c>
      <c r="I125" s="163">
        <f t="shared" si="20"/>
        <v>0</v>
      </c>
      <c r="J125" s="163">
        <f t="shared" si="21"/>
        <v>0</v>
      </c>
    </row>
    <row r="126" spans="1:10" s="87" customFormat="1" ht="24" customHeight="1" x14ac:dyDescent="0.25">
      <c r="A126" s="86" t="s">
        <v>718</v>
      </c>
      <c r="B126" s="120" t="s">
        <v>359</v>
      </c>
      <c r="C126" s="84" t="s">
        <v>360</v>
      </c>
      <c r="D126" s="85">
        <v>36</v>
      </c>
      <c r="E126" s="85" t="s">
        <v>17</v>
      </c>
      <c r="F126" s="154">
        <v>4500</v>
      </c>
      <c r="G126" s="85">
        <v>1</v>
      </c>
      <c r="H126" s="175">
        <f>$H$3</f>
        <v>0</v>
      </c>
      <c r="I126" s="163">
        <f t="shared" si="20"/>
        <v>4500</v>
      </c>
      <c r="J126" s="163">
        <f t="shared" si="21"/>
        <v>4500</v>
      </c>
    </row>
    <row r="127" spans="1:10" s="87" customFormat="1" x14ac:dyDescent="0.25">
      <c r="A127" s="86" t="s">
        <v>719</v>
      </c>
      <c r="B127" s="120" t="s">
        <v>362</v>
      </c>
      <c r="C127" s="84" t="s">
        <v>363</v>
      </c>
      <c r="D127" s="85" t="s">
        <v>13</v>
      </c>
      <c r="E127" s="85">
        <v>14</v>
      </c>
      <c r="F127" s="154">
        <v>0</v>
      </c>
      <c r="G127" s="85">
        <v>1</v>
      </c>
      <c r="H127" s="167">
        <f t="shared" ref="H127:H128" si="25">$H$2</f>
        <v>0</v>
      </c>
      <c r="I127" s="163">
        <f t="shared" si="20"/>
        <v>0</v>
      </c>
      <c r="J127" s="163">
        <f t="shared" si="21"/>
        <v>0</v>
      </c>
    </row>
    <row r="128" spans="1:10" s="87" customFormat="1" x14ac:dyDescent="0.25">
      <c r="A128" s="86">
        <v>10.3</v>
      </c>
      <c r="B128" s="120" t="s">
        <v>14</v>
      </c>
      <c r="C128" s="84" t="s">
        <v>15</v>
      </c>
      <c r="D128" s="85" t="s">
        <v>13</v>
      </c>
      <c r="E128" s="85">
        <v>14</v>
      </c>
      <c r="F128" s="154">
        <v>7596.2</v>
      </c>
      <c r="G128" s="85">
        <v>1</v>
      </c>
      <c r="H128" s="167">
        <f t="shared" si="25"/>
        <v>0</v>
      </c>
      <c r="I128" s="163">
        <f t="shared" si="20"/>
        <v>7596.2</v>
      </c>
      <c r="J128" s="163">
        <f t="shared" si="21"/>
        <v>7596.2</v>
      </c>
    </row>
    <row r="129" spans="1:10" s="87" customFormat="1" x14ac:dyDescent="0.25">
      <c r="A129" s="86" t="s">
        <v>720</v>
      </c>
      <c r="B129" s="120" t="s">
        <v>16</v>
      </c>
      <c r="C129" s="84" t="s">
        <v>225</v>
      </c>
      <c r="D129" s="85">
        <v>36</v>
      </c>
      <c r="E129" s="85" t="s">
        <v>17</v>
      </c>
      <c r="F129" s="154">
        <v>15750</v>
      </c>
      <c r="G129" s="85">
        <v>1</v>
      </c>
      <c r="H129" s="175">
        <f>$H$3</f>
        <v>0</v>
      </c>
      <c r="I129" s="163">
        <f t="shared" si="20"/>
        <v>15750</v>
      </c>
      <c r="J129" s="163">
        <f t="shared" si="21"/>
        <v>15750</v>
      </c>
    </row>
    <row r="130" spans="1:10" s="87" customFormat="1" x14ac:dyDescent="0.25">
      <c r="A130" s="86" t="s">
        <v>721</v>
      </c>
      <c r="B130" s="120" t="s">
        <v>520</v>
      </c>
      <c r="C130" s="84" t="s">
        <v>521</v>
      </c>
      <c r="D130" s="85" t="s">
        <v>13</v>
      </c>
      <c r="E130" s="85">
        <v>14</v>
      </c>
      <c r="F130" s="154">
        <v>0</v>
      </c>
      <c r="G130" s="85">
        <v>1</v>
      </c>
      <c r="H130" s="167">
        <f t="shared" ref="H130:H147" si="26">$H$2</f>
        <v>0</v>
      </c>
      <c r="I130" s="163">
        <f t="shared" si="20"/>
        <v>0</v>
      </c>
      <c r="J130" s="163">
        <f t="shared" si="21"/>
        <v>0</v>
      </c>
    </row>
    <row r="131" spans="1:10" s="87" customFormat="1" x14ac:dyDescent="0.25">
      <c r="A131" s="86" t="s">
        <v>722</v>
      </c>
      <c r="B131" s="120" t="s">
        <v>18</v>
      </c>
      <c r="C131" s="84" t="s">
        <v>19</v>
      </c>
      <c r="D131" s="85" t="s">
        <v>13</v>
      </c>
      <c r="E131" s="85">
        <v>14</v>
      </c>
      <c r="F131" s="154">
        <v>0</v>
      </c>
      <c r="G131" s="85">
        <v>1</v>
      </c>
      <c r="H131" s="167">
        <f t="shared" si="26"/>
        <v>0</v>
      </c>
      <c r="I131" s="163">
        <f t="shared" si="20"/>
        <v>0</v>
      </c>
      <c r="J131" s="163">
        <f t="shared" si="21"/>
        <v>0</v>
      </c>
    </row>
    <row r="132" spans="1:10" s="87" customFormat="1" x14ac:dyDescent="0.25">
      <c r="A132" s="86" t="s">
        <v>723</v>
      </c>
      <c r="B132" s="120" t="s">
        <v>20</v>
      </c>
      <c r="C132" s="84" t="s">
        <v>21</v>
      </c>
      <c r="D132" s="85" t="s">
        <v>13</v>
      </c>
      <c r="E132" s="85">
        <v>14</v>
      </c>
      <c r="F132" s="154">
        <v>7596.2</v>
      </c>
      <c r="G132" s="85">
        <v>1</v>
      </c>
      <c r="H132" s="167">
        <f t="shared" si="26"/>
        <v>0</v>
      </c>
      <c r="I132" s="163">
        <f t="shared" si="20"/>
        <v>7596.2</v>
      </c>
      <c r="J132" s="163">
        <f t="shared" si="21"/>
        <v>7596.2</v>
      </c>
    </row>
    <row r="133" spans="1:10" s="87" customFormat="1" x14ac:dyDescent="0.25">
      <c r="A133" s="86" t="s">
        <v>724</v>
      </c>
      <c r="B133" s="120" t="s">
        <v>275</v>
      </c>
      <c r="C133" s="84" t="s">
        <v>276</v>
      </c>
      <c r="D133" s="85" t="s">
        <v>13</v>
      </c>
      <c r="E133" s="85">
        <v>14</v>
      </c>
      <c r="F133" s="154">
        <v>0</v>
      </c>
      <c r="G133" s="85">
        <v>1</v>
      </c>
      <c r="H133" s="167">
        <f t="shared" si="26"/>
        <v>0</v>
      </c>
      <c r="I133" s="163">
        <f t="shared" si="20"/>
        <v>0</v>
      </c>
      <c r="J133" s="163">
        <f t="shared" si="21"/>
        <v>0</v>
      </c>
    </row>
    <row r="134" spans="1:10" s="87" customFormat="1" x14ac:dyDescent="0.25">
      <c r="A134" s="86" t="s">
        <v>725</v>
      </c>
      <c r="B134" s="120" t="s">
        <v>373</v>
      </c>
      <c r="C134" s="84" t="s">
        <v>374</v>
      </c>
      <c r="D134" s="85" t="s">
        <v>13</v>
      </c>
      <c r="E134" s="85">
        <v>14</v>
      </c>
      <c r="F134" s="154">
        <v>0</v>
      </c>
      <c r="G134" s="85">
        <v>1</v>
      </c>
      <c r="H134" s="167">
        <f t="shared" si="26"/>
        <v>0</v>
      </c>
      <c r="I134" s="163">
        <f t="shared" si="20"/>
        <v>0</v>
      </c>
      <c r="J134" s="163">
        <f t="shared" si="21"/>
        <v>0</v>
      </c>
    </row>
    <row r="135" spans="1:10" s="87" customFormat="1" x14ac:dyDescent="0.25">
      <c r="A135" s="86" t="s">
        <v>726</v>
      </c>
      <c r="B135" s="120" t="s">
        <v>22</v>
      </c>
      <c r="C135" s="84" t="s">
        <v>23</v>
      </c>
      <c r="D135" s="85" t="s">
        <v>13</v>
      </c>
      <c r="E135" s="85">
        <v>14</v>
      </c>
      <c r="F135" s="154">
        <v>15196.2</v>
      </c>
      <c r="G135" s="85">
        <v>1</v>
      </c>
      <c r="H135" s="167">
        <f t="shared" si="26"/>
        <v>0</v>
      </c>
      <c r="I135" s="163">
        <f t="shared" si="20"/>
        <v>15196.2</v>
      </c>
      <c r="J135" s="163">
        <f t="shared" si="21"/>
        <v>15196.2</v>
      </c>
    </row>
    <row r="136" spans="1:10" s="87" customFormat="1" x14ac:dyDescent="0.25">
      <c r="A136" s="86" t="s">
        <v>727</v>
      </c>
      <c r="B136" s="120" t="s">
        <v>24</v>
      </c>
      <c r="C136" s="84" t="s">
        <v>25</v>
      </c>
      <c r="D136" s="85" t="s">
        <v>13</v>
      </c>
      <c r="E136" s="85">
        <v>14</v>
      </c>
      <c r="F136" s="154">
        <v>15196.2</v>
      </c>
      <c r="G136" s="85">
        <v>1</v>
      </c>
      <c r="H136" s="167">
        <f t="shared" si="26"/>
        <v>0</v>
      </c>
      <c r="I136" s="163">
        <f t="shared" si="20"/>
        <v>15196.2</v>
      </c>
      <c r="J136" s="163">
        <f t="shared" si="21"/>
        <v>15196.2</v>
      </c>
    </row>
    <row r="137" spans="1:10" s="87" customFormat="1" x14ac:dyDescent="0.25">
      <c r="A137" s="86" t="s">
        <v>728</v>
      </c>
      <c r="B137" s="120" t="s">
        <v>26</v>
      </c>
      <c r="C137" s="84" t="s">
        <v>27</v>
      </c>
      <c r="D137" s="85" t="s">
        <v>13</v>
      </c>
      <c r="E137" s="85">
        <v>14</v>
      </c>
      <c r="F137" s="154">
        <v>7596.2</v>
      </c>
      <c r="G137" s="85">
        <v>1</v>
      </c>
      <c r="H137" s="167">
        <f t="shared" si="26"/>
        <v>0</v>
      </c>
      <c r="I137" s="163">
        <f t="shared" si="20"/>
        <v>7596.2</v>
      </c>
      <c r="J137" s="163">
        <f t="shared" si="21"/>
        <v>7596.2</v>
      </c>
    </row>
    <row r="138" spans="1:10" s="87" customFormat="1" x14ac:dyDescent="0.25">
      <c r="A138" s="86" t="s">
        <v>729</v>
      </c>
      <c r="B138" s="120" t="s">
        <v>26</v>
      </c>
      <c r="C138" s="84" t="s">
        <v>27</v>
      </c>
      <c r="D138" s="85" t="s">
        <v>13</v>
      </c>
      <c r="E138" s="85">
        <v>14</v>
      </c>
      <c r="F138" s="154">
        <v>7596.2</v>
      </c>
      <c r="G138" s="85">
        <v>1</v>
      </c>
      <c r="H138" s="167">
        <f t="shared" si="26"/>
        <v>0</v>
      </c>
      <c r="I138" s="163">
        <f t="shared" si="20"/>
        <v>7596.2</v>
      </c>
      <c r="J138" s="163">
        <f t="shared" si="21"/>
        <v>7596.2</v>
      </c>
    </row>
    <row r="139" spans="1:10" s="87" customFormat="1" x14ac:dyDescent="0.25">
      <c r="A139" s="86" t="s">
        <v>730</v>
      </c>
      <c r="B139" s="120" t="s">
        <v>26</v>
      </c>
      <c r="C139" s="84" t="s">
        <v>27</v>
      </c>
      <c r="D139" s="85" t="s">
        <v>13</v>
      </c>
      <c r="E139" s="85">
        <v>14</v>
      </c>
      <c r="F139" s="154">
        <v>7596.2</v>
      </c>
      <c r="G139" s="85">
        <v>1</v>
      </c>
      <c r="H139" s="167">
        <f t="shared" si="26"/>
        <v>0</v>
      </c>
      <c r="I139" s="163">
        <f t="shared" si="20"/>
        <v>7596.2</v>
      </c>
      <c r="J139" s="163">
        <f t="shared" si="21"/>
        <v>7596.2</v>
      </c>
    </row>
    <row r="140" spans="1:10" s="87" customFormat="1" x14ac:dyDescent="0.25">
      <c r="A140" s="86" t="s">
        <v>731</v>
      </c>
      <c r="B140" s="120" t="s">
        <v>26</v>
      </c>
      <c r="C140" s="84" t="s">
        <v>27</v>
      </c>
      <c r="D140" s="85" t="s">
        <v>13</v>
      </c>
      <c r="E140" s="85">
        <v>14</v>
      </c>
      <c r="F140" s="154">
        <v>7596.2</v>
      </c>
      <c r="G140" s="85">
        <v>1</v>
      </c>
      <c r="H140" s="167">
        <f t="shared" si="26"/>
        <v>0</v>
      </c>
      <c r="I140" s="163">
        <f t="shared" si="20"/>
        <v>7596.2</v>
      </c>
      <c r="J140" s="163">
        <f t="shared" si="21"/>
        <v>7596.2</v>
      </c>
    </row>
    <row r="141" spans="1:10" s="87" customFormat="1" x14ac:dyDescent="0.25">
      <c r="A141" s="86" t="s">
        <v>732</v>
      </c>
      <c r="B141" s="120" t="s">
        <v>26</v>
      </c>
      <c r="C141" s="84" t="s">
        <v>27</v>
      </c>
      <c r="D141" s="85" t="s">
        <v>13</v>
      </c>
      <c r="E141" s="85">
        <v>14</v>
      </c>
      <c r="F141" s="154">
        <v>7596.2</v>
      </c>
      <c r="G141" s="85">
        <v>1</v>
      </c>
      <c r="H141" s="167">
        <f t="shared" si="26"/>
        <v>0</v>
      </c>
      <c r="I141" s="163">
        <f t="shared" si="20"/>
        <v>7596.2</v>
      </c>
      <c r="J141" s="163">
        <f t="shared" si="21"/>
        <v>7596.2</v>
      </c>
    </row>
    <row r="142" spans="1:10" s="87" customFormat="1" x14ac:dyDescent="0.25">
      <c r="A142" s="86" t="s">
        <v>733</v>
      </c>
      <c r="B142" s="120" t="s">
        <v>26</v>
      </c>
      <c r="C142" s="84" t="s">
        <v>27</v>
      </c>
      <c r="D142" s="85" t="s">
        <v>13</v>
      </c>
      <c r="E142" s="85">
        <v>14</v>
      </c>
      <c r="F142" s="154">
        <v>7596.2</v>
      </c>
      <c r="G142" s="85">
        <v>1</v>
      </c>
      <c r="H142" s="167">
        <f t="shared" si="26"/>
        <v>0</v>
      </c>
      <c r="I142" s="163">
        <f t="shared" si="20"/>
        <v>7596.2</v>
      </c>
      <c r="J142" s="163">
        <f t="shared" si="21"/>
        <v>7596.2</v>
      </c>
    </row>
    <row r="143" spans="1:10" s="87" customFormat="1" x14ac:dyDescent="0.25">
      <c r="A143" s="86" t="s">
        <v>734</v>
      </c>
      <c r="B143" s="120" t="s">
        <v>26</v>
      </c>
      <c r="C143" s="84" t="s">
        <v>27</v>
      </c>
      <c r="D143" s="85" t="s">
        <v>13</v>
      </c>
      <c r="E143" s="85">
        <v>14</v>
      </c>
      <c r="F143" s="154">
        <v>7596.2</v>
      </c>
      <c r="G143" s="85">
        <v>1</v>
      </c>
      <c r="H143" s="167">
        <f t="shared" si="26"/>
        <v>0</v>
      </c>
      <c r="I143" s="163">
        <f t="shared" si="20"/>
        <v>7596.2</v>
      </c>
      <c r="J143" s="163">
        <f t="shared" si="21"/>
        <v>7596.2</v>
      </c>
    </row>
    <row r="144" spans="1:10" s="87" customFormat="1" x14ac:dyDescent="0.25">
      <c r="A144" s="86" t="s">
        <v>735</v>
      </c>
      <c r="B144" s="120" t="s">
        <v>28</v>
      </c>
      <c r="C144" s="84" t="s">
        <v>29</v>
      </c>
      <c r="D144" s="85" t="s">
        <v>13</v>
      </c>
      <c r="E144" s="85">
        <v>14</v>
      </c>
      <c r="F144" s="154">
        <v>4556.2</v>
      </c>
      <c r="G144" s="85">
        <v>1</v>
      </c>
      <c r="H144" s="167">
        <f t="shared" si="26"/>
        <v>0</v>
      </c>
      <c r="I144" s="163">
        <f t="shared" si="20"/>
        <v>4556.2</v>
      </c>
      <c r="J144" s="163">
        <f t="shared" si="21"/>
        <v>4556.2</v>
      </c>
    </row>
    <row r="145" spans="1:14" s="87" customFormat="1" x14ac:dyDescent="0.25">
      <c r="A145" s="86" t="s">
        <v>736</v>
      </c>
      <c r="B145" s="120" t="s">
        <v>30</v>
      </c>
      <c r="C145" s="84" t="s">
        <v>31</v>
      </c>
      <c r="D145" s="85" t="s">
        <v>13</v>
      </c>
      <c r="E145" s="85">
        <v>14</v>
      </c>
      <c r="F145" s="154">
        <v>0</v>
      </c>
      <c r="G145" s="85">
        <v>6</v>
      </c>
      <c r="H145" s="167">
        <f t="shared" si="26"/>
        <v>0</v>
      </c>
      <c r="I145" s="163">
        <f t="shared" si="20"/>
        <v>0</v>
      </c>
      <c r="J145" s="163">
        <f t="shared" si="21"/>
        <v>0</v>
      </c>
    </row>
    <row r="146" spans="1:14" s="87" customFormat="1" x14ac:dyDescent="0.25">
      <c r="A146" s="86" t="s">
        <v>737</v>
      </c>
      <c r="B146" s="120" t="s">
        <v>32</v>
      </c>
      <c r="C146" s="84" t="s">
        <v>29</v>
      </c>
      <c r="D146" s="85" t="s">
        <v>13</v>
      </c>
      <c r="E146" s="85">
        <v>14</v>
      </c>
      <c r="F146" s="154">
        <v>4556.2</v>
      </c>
      <c r="G146" s="85">
        <v>1</v>
      </c>
      <c r="H146" s="167">
        <f t="shared" si="26"/>
        <v>0</v>
      </c>
      <c r="I146" s="163">
        <f t="shared" si="20"/>
        <v>4556.2</v>
      </c>
      <c r="J146" s="163">
        <f t="shared" si="21"/>
        <v>4556.2</v>
      </c>
    </row>
    <row r="147" spans="1:14" s="87" customFormat="1" x14ac:dyDescent="0.25">
      <c r="A147" s="86">
        <v>10.4</v>
      </c>
      <c r="B147" s="120" t="s">
        <v>535</v>
      </c>
      <c r="C147" s="84" t="s">
        <v>536</v>
      </c>
      <c r="D147" s="85" t="s">
        <v>13</v>
      </c>
      <c r="E147" s="85">
        <v>14</v>
      </c>
      <c r="F147" s="154">
        <v>13530</v>
      </c>
      <c r="G147" s="85">
        <v>1</v>
      </c>
      <c r="H147" s="167">
        <f t="shared" si="26"/>
        <v>0</v>
      </c>
      <c r="I147" s="163">
        <f t="shared" si="20"/>
        <v>13530</v>
      </c>
      <c r="J147" s="163">
        <f t="shared" si="21"/>
        <v>13530</v>
      </c>
    </row>
    <row r="148" spans="1:14" s="87" customFormat="1" x14ac:dyDescent="0.25">
      <c r="A148" s="86" t="s">
        <v>738</v>
      </c>
      <c r="B148" s="120" t="s">
        <v>538</v>
      </c>
      <c r="C148" s="84" t="s">
        <v>539</v>
      </c>
      <c r="D148" s="85">
        <v>36</v>
      </c>
      <c r="E148" s="85" t="s">
        <v>17</v>
      </c>
      <c r="F148" s="154">
        <v>0</v>
      </c>
      <c r="G148" s="85">
        <v>1</v>
      </c>
      <c r="H148" s="175">
        <f>$H$3</f>
        <v>0</v>
      </c>
      <c r="I148" s="163">
        <f t="shared" si="20"/>
        <v>0</v>
      </c>
      <c r="J148" s="163">
        <f t="shared" si="21"/>
        <v>0</v>
      </c>
    </row>
    <row r="149" spans="1:14" s="87" customFormat="1" x14ac:dyDescent="0.25">
      <c r="A149" s="86" t="s">
        <v>739</v>
      </c>
      <c r="B149" s="120" t="s">
        <v>541</v>
      </c>
      <c r="C149" s="84" t="s">
        <v>542</v>
      </c>
      <c r="D149" s="85" t="s">
        <v>13</v>
      </c>
      <c r="E149" s="85">
        <v>14</v>
      </c>
      <c r="F149" s="154">
        <v>0</v>
      </c>
      <c r="G149" s="85">
        <v>10</v>
      </c>
      <c r="H149" s="167">
        <f t="shared" ref="H149:H152" si="27">$H$2</f>
        <v>0</v>
      </c>
      <c r="I149" s="163">
        <f t="shared" si="20"/>
        <v>0</v>
      </c>
      <c r="J149" s="163">
        <f t="shared" si="21"/>
        <v>0</v>
      </c>
    </row>
    <row r="150" spans="1:14" s="87" customFormat="1" x14ac:dyDescent="0.25">
      <c r="A150" s="86" t="s">
        <v>740</v>
      </c>
      <c r="B150" s="120" t="s">
        <v>226</v>
      </c>
      <c r="C150" s="84" t="s">
        <v>227</v>
      </c>
      <c r="D150" s="85" t="s">
        <v>13</v>
      </c>
      <c r="E150" s="85">
        <v>14</v>
      </c>
      <c r="F150" s="154">
        <v>0</v>
      </c>
      <c r="G150" s="85">
        <v>10</v>
      </c>
      <c r="H150" s="167">
        <f t="shared" si="27"/>
        <v>0</v>
      </c>
      <c r="I150" s="163">
        <f t="shared" si="20"/>
        <v>0</v>
      </c>
      <c r="J150" s="163">
        <f t="shared" si="21"/>
        <v>0</v>
      </c>
    </row>
    <row r="151" spans="1:14" s="87" customFormat="1" x14ac:dyDescent="0.25">
      <c r="A151" s="86" t="s">
        <v>741</v>
      </c>
      <c r="B151" s="120" t="s">
        <v>33</v>
      </c>
      <c r="C151" s="84" t="s">
        <v>34</v>
      </c>
      <c r="D151" s="85" t="s">
        <v>13</v>
      </c>
      <c r="E151" s="85">
        <v>14</v>
      </c>
      <c r="F151" s="154">
        <v>0</v>
      </c>
      <c r="G151" s="85">
        <v>10</v>
      </c>
      <c r="H151" s="167">
        <f t="shared" si="27"/>
        <v>0</v>
      </c>
      <c r="I151" s="163">
        <f t="shared" si="20"/>
        <v>0</v>
      </c>
      <c r="J151" s="163">
        <f t="shared" si="21"/>
        <v>0</v>
      </c>
    </row>
    <row r="152" spans="1:14" s="87" customFormat="1" x14ac:dyDescent="0.25">
      <c r="A152" s="86" t="s">
        <v>742</v>
      </c>
      <c r="B152" s="120" t="s">
        <v>546</v>
      </c>
      <c r="C152" s="84" t="s">
        <v>547</v>
      </c>
      <c r="D152" s="85" t="s">
        <v>13</v>
      </c>
      <c r="E152" s="85">
        <v>14</v>
      </c>
      <c r="F152" s="154">
        <v>0</v>
      </c>
      <c r="G152" s="85">
        <v>10</v>
      </c>
      <c r="H152" s="167">
        <f t="shared" si="27"/>
        <v>0</v>
      </c>
      <c r="I152" s="163">
        <f t="shared" si="20"/>
        <v>0</v>
      </c>
      <c r="J152" s="163">
        <f t="shared" si="21"/>
        <v>0</v>
      </c>
    </row>
    <row r="153" spans="1:14" s="87" customFormat="1" x14ac:dyDescent="0.25">
      <c r="A153" s="86" t="s">
        <v>743</v>
      </c>
      <c r="B153" s="120" t="s">
        <v>549</v>
      </c>
      <c r="C153" s="84" t="s">
        <v>550</v>
      </c>
      <c r="D153" s="85">
        <v>36</v>
      </c>
      <c r="E153" s="85" t="s">
        <v>17</v>
      </c>
      <c r="F153" s="154">
        <v>198</v>
      </c>
      <c r="G153" s="85">
        <v>10</v>
      </c>
      <c r="H153" s="175">
        <f>$H$3</f>
        <v>0</v>
      </c>
      <c r="I153" s="163">
        <f t="shared" si="20"/>
        <v>198</v>
      </c>
      <c r="J153" s="163">
        <f t="shared" si="21"/>
        <v>1980</v>
      </c>
    </row>
    <row r="154" spans="1:14" customFormat="1" x14ac:dyDescent="0.25"/>
    <row r="155" spans="1:14" ht="15.75" thickBot="1" x14ac:dyDescent="0.3">
      <c r="A155" s="224"/>
      <c r="B155" s="313" t="s">
        <v>834</v>
      </c>
      <c r="C155" s="313"/>
      <c r="D155" s="313"/>
      <c r="E155" s="313"/>
      <c r="F155" s="313"/>
      <c r="G155" s="224"/>
      <c r="H155" s="225"/>
      <c r="I155" s="225"/>
      <c r="J155" s="225"/>
      <c r="K155" s="224"/>
      <c r="L155" s="224"/>
      <c r="M155" s="224"/>
      <c r="N155" s="224"/>
    </row>
    <row r="156" spans="1:14" s="87" customFormat="1" ht="15.75" thickTop="1" x14ac:dyDescent="0.25">
      <c r="A156" s="86">
        <v>10</v>
      </c>
      <c r="B156" s="138" t="s">
        <v>11</v>
      </c>
      <c r="C156" s="84" t="s">
        <v>12</v>
      </c>
      <c r="D156" s="85" t="s">
        <v>13</v>
      </c>
      <c r="E156" s="85" t="s">
        <v>17</v>
      </c>
      <c r="F156" s="154">
        <v>0</v>
      </c>
      <c r="G156" s="85">
        <v>1</v>
      </c>
      <c r="H156" s="167">
        <f t="shared" ref="H156:H157" si="28">$H$2</f>
        <v>0</v>
      </c>
      <c r="I156" s="163">
        <f t="shared" ref="I156:I208" si="29">ROUND(F156-(F156*H156),2)</f>
        <v>0</v>
      </c>
      <c r="J156" s="163">
        <f t="shared" ref="J156:J208" si="30">ROUND((I156*G156),2)</f>
        <v>0</v>
      </c>
    </row>
    <row r="157" spans="1:14" s="87" customFormat="1" x14ac:dyDescent="0.25">
      <c r="A157" s="86">
        <v>10.1</v>
      </c>
      <c r="B157" s="120" t="s">
        <v>320</v>
      </c>
      <c r="C157" s="84" t="s">
        <v>321</v>
      </c>
      <c r="D157" s="85" t="s">
        <v>13</v>
      </c>
      <c r="E157" s="85">
        <v>21</v>
      </c>
      <c r="F157" s="154">
        <v>0</v>
      </c>
      <c r="G157" s="85">
        <v>1</v>
      </c>
      <c r="H157" s="167">
        <f t="shared" si="28"/>
        <v>0</v>
      </c>
      <c r="I157" s="163">
        <f t="shared" si="29"/>
        <v>0</v>
      </c>
      <c r="J157" s="163">
        <f t="shared" si="30"/>
        <v>0</v>
      </c>
    </row>
    <row r="158" spans="1:14" s="87" customFormat="1" x14ac:dyDescent="0.25">
      <c r="A158" s="86" t="s">
        <v>696</v>
      </c>
      <c r="B158" s="120" t="s">
        <v>228</v>
      </c>
      <c r="C158" s="84" t="s">
        <v>229</v>
      </c>
      <c r="D158" s="85">
        <v>36</v>
      </c>
      <c r="E158" s="85" t="s">
        <v>17</v>
      </c>
      <c r="F158" s="154">
        <v>0</v>
      </c>
      <c r="G158" s="85">
        <v>1</v>
      </c>
      <c r="H158" s="175">
        <f>$H$3</f>
        <v>0</v>
      </c>
      <c r="I158" s="163">
        <f t="shared" si="29"/>
        <v>0</v>
      </c>
      <c r="J158" s="163">
        <f t="shared" si="30"/>
        <v>0</v>
      </c>
    </row>
    <row r="159" spans="1:14" s="87" customFormat="1" x14ac:dyDescent="0.25">
      <c r="A159" s="86" t="s">
        <v>697</v>
      </c>
      <c r="B159" s="120" t="s">
        <v>324</v>
      </c>
      <c r="C159" s="84" t="s">
        <v>325</v>
      </c>
      <c r="D159" s="85" t="s">
        <v>13</v>
      </c>
      <c r="E159" s="85">
        <v>14</v>
      </c>
      <c r="F159" s="154">
        <v>0</v>
      </c>
      <c r="G159" s="85">
        <v>1</v>
      </c>
      <c r="H159" s="167">
        <f t="shared" ref="H159:H161" si="31">$H$2</f>
        <v>0</v>
      </c>
      <c r="I159" s="163">
        <f t="shared" si="29"/>
        <v>0</v>
      </c>
      <c r="J159" s="163">
        <f t="shared" si="30"/>
        <v>0</v>
      </c>
    </row>
    <row r="160" spans="1:14" s="87" customFormat="1" x14ac:dyDescent="0.25">
      <c r="A160" s="86" t="s">
        <v>698</v>
      </c>
      <c r="B160" s="120" t="s">
        <v>50</v>
      </c>
      <c r="C160" s="84" t="s">
        <v>51</v>
      </c>
      <c r="D160" s="85" t="s">
        <v>13</v>
      </c>
      <c r="E160" s="85">
        <v>14</v>
      </c>
      <c r="F160" s="154">
        <v>0</v>
      </c>
      <c r="G160" s="85">
        <v>1</v>
      </c>
      <c r="H160" s="167">
        <f t="shared" si="31"/>
        <v>0</v>
      </c>
      <c r="I160" s="163">
        <f t="shared" si="29"/>
        <v>0</v>
      </c>
      <c r="J160" s="163">
        <f t="shared" si="30"/>
        <v>0</v>
      </c>
    </row>
    <row r="161" spans="1:10" s="87" customFormat="1" x14ac:dyDescent="0.25">
      <c r="A161" s="86" t="s">
        <v>699</v>
      </c>
      <c r="B161" s="120" t="s">
        <v>328</v>
      </c>
      <c r="C161" s="84" t="s">
        <v>329</v>
      </c>
      <c r="D161" s="85" t="s">
        <v>13</v>
      </c>
      <c r="E161" s="85">
        <v>21</v>
      </c>
      <c r="F161" s="154">
        <v>266</v>
      </c>
      <c r="G161" s="85">
        <v>10</v>
      </c>
      <c r="H161" s="167">
        <f t="shared" si="31"/>
        <v>0</v>
      </c>
      <c r="I161" s="163">
        <f t="shared" si="29"/>
        <v>266</v>
      </c>
      <c r="J161" s="163">
        <f t="shared" si="30"/>
        <v>2660</v>
      </c>
    </row>
    <row r="162" spans="1:10" s="87" customFormat="1" x14ac:dyDescent="0.25">
      <c r="A162" s="86" t="s">
        <v>700</v>
      </c>
      <c r="B162" s="120" t="s">
        <v>43</v>
      </c>
      <c r="C162" s="84" t="s">
        <v>44</v>
      </c>
      <c r="D162" s="85">
        <v>36</v>
      </c>
      <c r="E162" s="85" t="s">
        <v>17</v>
      </c>
      <c r="F162" s="154">
        <v>159</v>
      </c>
      <c r="G162" s="85">
        <v>10</v>
      </c>
      <c r="H162" s="175">
        <f>$H$3</f>
        <v>0</v>
      </c>
      <c r="I162" s="163">
        <f t="shared" si="29"/>
        <v>159</v>
      </c>
      <c r="J162" s="163">
        <f t="shared" si="30"/>
        <v>1590</v>
      </c>
    </row>
    <row r="163" spans="1:10" s="87" customFormat="1" x14ac:dyDescent="0.25">
      <c r="A163" s="86" t="s">
        <v>701</v>
      </c>
      <c r="B163" s="120" t="s">
        <v>332</v>
      </c>
      <c r="C163" s="84" t="s">
        <v>333</v>
      </c>
      <c r="D163" s="85" t="s">
        <v>13</v>
      </c>
      <c r="E163" s="85">
        <v>21</v>
      </c>
      <c r="F163" s="154">
        <v>0</v>
      </c>
      <c r="G163" s="85">
        <v>10</v>
      </c>
      <c r="H163" s="167">
        <f t="shared" ref="H163:H171" si="32">$H$2</f>
        <v>0</v>
      </c>
      <c r="I163" s="163">
        <f t="shared" si="29"/>
        <v>0</v>
      </c>
      <c r="J163" s="163">
        <f t="shared" si="30"/>
        <v>0</v>
      </c>
    </row>
    <row r="164" spans="1:10" s="87" customFormat="1" x14ac:dyDescent="0.25">
      <c r="A164" s="86" t="s">
        <v>702</v>
      </c>
      <c r="B164" s="120" t="s">
        <v>335</v>
      </c>
      <c r="C164" s="84" t="s">
        <v>336</v>
      </c>
      <c r="D164" s="85" t="s">
        <v>13</v>
      </c>
      <c r="E164" s="85">
        <v>21</v>
      </c>
      <c r="F164" s="154">
        <v>0</v>
      </c>
      <c r="G164" s="85">
        <v>1</v>
      </c>
      <c r="H164" s="167">
        <f t="shared" si="32"/>
        <v>0</v>
      </c>
      <c r="I164" s="163">
        <f t="shared" si="29"/>
        <v>0</v>
      </c>
      <c r="J164" s="163">
        <f t="shared" si="30"/>
        <v>0</v>
      </c>
    </row>
    <row r="165" spans="1:10" s="87" customFormat="1" x14ac:dyDescent="0.25">
      <c r="A165" s="86" t="s">
        <v>703</v>
      </c>
      <c r="B165" s="120" t="s">
        <v>48</v>
      </c>
      <c r="C165" s="84" t="s">
        <v>49</v>
      </c>
      <c r="D165" s="85" t="s">
        <v>13</v>
      </c>
      <c r="E165" s="85">
        <v>21</v>
      </c>
      <c r="F165" s="154">
        <v>0</v>
      </c>
      <c r="G165" s="85">
        <v>10</v>
      </c>
      <c r="H165" s="167">
        <f t="shared" si="32"/>
        <v>0</v>
      </c>
      <c r="I165" s="163">
        <f t="shared" si="29"/>
        <v>0</v>
      </c>
      <c r="J165" s="163">
        <f t="shared" si="30"/>
        <v>0</v>
      </c>
    </row>
    <row r="166" spans="1:10" s="87" customFormat="1" x14ac:dyDescent="0.25">
      <c r="A166" s="86" t="s">
        <v>704</v>
      </c>
      <c r="B166" s="120" t="s">
        <v>46</v>
      </c>
      <c r="C166" s="84" t="s">
        <v>47</v>
      </c>
      <c r="D166" s="85" t="s">
        <v>13</v>
      </c>
      <c r="E166" s="85">
        <v>14</v>
      </c>
      <c r="F166" s="154">
        <v>0</v>
      </c>
      <c r="G166" s="85">
        <v>10</v>
      </c>
      <c r="H166" s="167">
        <f t="shared" si="32"/>
        <v>0</v>
      </c>
      <c r="I166" s="163">
        <f t="shared" si="29"/>
        <v>0</v>
      </c>
      <c r="J166" s="163">
        <f t="shared" si="30"/>
        <v>0</v>
      </c>
    </row>
    <row r="167" spans="1:10" s="87" customFormat="1" x14ac:dyDescent="0.25">
      <c r="A167" s="86" t="s">
        <v>705</v>
      </c>
      <c r="B167" s="120" t="s">
        <v>45</v>
      </c>
      <c r="C167" s="84" t="s">
        <v>230</v>
      </c>
      <c r="D167" s="85" t="s">
        <v>13</v>
      </c>
      <c r="E167" s="85">
        <v>14</v>
      </c>
      <c r="F167" s="154">
        <v>0</v>
      </c>
      <c r="G167" s="85">
        <v>10</v>
      </c>
      <c r="H167" s="167">
        <f t="shared" si="32"/>
        <v>0</v>
      </c>
      <c r="I167" s="163">
        <f t="shared" si="29"/>
        <v>0</v>
      </c>
      <c r="J167" s="163">
        <f t="shared" si="30"/>
        <v>0</v>
      </c>
    </row>
    <row r="168" spans="1:10" s="87" customFormat="1" x14ac:dyDescent="0.25">
      <c r="A168" s="86" t="s">
        <v>706</v>
      </c>
      <c r="B168" s="120" t="s">
        <v>231</v>
      </c>
      <c r="C168" s="84" t="s">
        <v>232</v>
      </c>
      <c r="D168" s="85" t="s">
        <v>13</v>
      </c>
      <c r="E168" s="85">
        <v>14</v>
      </c>
      <c r="F168" s="154">
        <v>0</v>
      </c>
      <c r="G168" s="85">
        <v>10</v>
      </c>
      <c r="H168" s="167">
        <f t="shared" si="32"/>
        <v>0</v>
      </c>
      <c r="I168" s="163">
        <f t="shared" si="29"/>
        <v>0</v>
      </c>
      <c r="J168" s="163">
        <f t="shared" si="30"/>
        <v>0</v>
      </c>
    </row>
    <row r="169" spans="1:10" s="87" customFormat="1" x14ac:dyDescent="0.25">
      <c r="A169" s="86" t="s">
        <v>707</v>
      </c>
      <c r="B169" s="120" t="s">
        <v>233</v>
      </c>
      <c r="C169" s="84" t="s">
        <v>234</v>
      </c>
      <c r="D169" s="85" t="s">
        <v>13</v>
      </c>
      <c r="E169" s="85">
        <v>21</v>
      </c>
      <c r="F169" s="154">
        <v>0</v>
      </c>
      <c r="G169" s="85">
        <v>10</v>
      </c>
      <c r="H169" s="167">
        <f t="shared" si="32"/>
        <v>0</v>
      </c>
      <c r="I169" s="163">
        <f t="shared" si="29"/>
        <v>0</v>
      </c>
      <c r="J169" s="163">
        <f t="shared" si="30"/>
        <v>0</v>
      </c>
    </row>
    <row r="170" spans="1:10" s="87" customFormat="1" x14ac:dyDescent="0.25">
      <c r="A170" s="86" t="s">
        <v>708</v>
      </c>
      <c r="B170" s="120" t="s">
        <v>235</v>
      </c>
      <c r="C170" s="84" t="s">
        <v>236</v>
      </c>
      <c r="D170" s="85" t="s">
        <v>13</v>
      </c>
      <c r="E170" s="85">
        <v>21</v>
      </c>
      <c r="F170" s="154">
        <v>0</v>
      </c>
      <c r="G170" s="85">
        <v>1</v>
      </c>
      <c r="H170" s="167">
        <f t="shared" si="32"/>
        <v>0</v>
      </c>
      <c r="I170" s="163">
        <f t="shared" si="29"/>
        <v>0</v>
      </c>
      <c r="J170" s="163">
        <f t="shared" si="30"/>
        <v>0</v>
      </c>
    </row>
    <row r="171" spans="1:10" s="87" customFormat="1" x14ac:dyDescent="0.25">
      <c r="A171" s="86">
        <v>10.199999999999999</v>
      </c>
      <c r="B171" s="120" t="s">
        <v>219</v>
      </c>
      <c r="C171" s="84" t="s">
        <v>220</v>
      </c>
      <c r="D171" s="85" t="s">
        <v>13</v>
      </c>
      <c r="E171" s="85">
        <v>14</v>
      </c>
      <c r="F171" s="154">
        <v>0</v>
      </c>
      <c r="G171" s="85">
        <v>1</v>
      </c>
      <c r="H171" s="167">
        <f t="shared" si="32"/>
        <v>0</v>
      </c>
      <c r="I171" s="163">
        <f t="shared" si="29"/>
        <v>0</v>
      </c>
      <c r="J171" s="163">
        <f t="shared" si="30"/>
        <v>0</v>
      </c>
    </row>
    <row r="172" spans="1:10" s="87" customFormat="1" ht="24" customHeight="1" x14ac:dyDescent="0.25">
      <c r="A172" s="86" t="s">
        <v>709</v>
      </c>
      <c r="B172" s="120" t="s">
        <v>221</v>
      </c>
      <c r="C172" s="84" t="s">
        <v>222</v>
      </c>
      <c r="D172" s="85">
        <v>36</v>
      </c>
      <c r="E172" s="85" t="s">
        <v>17</v>
      </c>
      <c r="F172" s="154">
        <v>0</v>
      </c>
      <c r="G172" s="85">
        <v>1</v>
      </c>
      <c r="H172" s="175">
        <f>$H$3</f>
        <v>0</v>
      </c>
      <c r="I172" s="163">
        <f t="shared" si="29"/>
        <v>0</v>
      </c>
      <c r="J172" s="163">
        <f t="shared" si="30"/>
        <v>0</v>
      </c>
    </row>
    <row r="173" spans="1:10" s="87" customFormat="1" x14ac:dyDescent="0.25">
      <c r="A173" s="86" t="s">
        <v>710</v>
      </c>
      <c r="B173" s="120" t="s">
        <v>345</v>
      </c>
      <c r="C173" s="84" t="s">
        <v>346</v>
      </c>
      <c r="D173" s="85" t="s">
        <v>13</v>
      </c>
      <c r="E173" s="85">
        <v>21</v>
      </c>
      <c r="F173" s="154">
        <v>200</v>
      </c>
      <c r="G173" s="85">
        <v>1</v>
      </c>
      <c r="H173" s="167">
        <f>$H$2</f>
        <v>0</v>
      </c>
      <c r="I173" s="163">
        <f t="shared" si="29"/>
        <v>200</v>
      </c>
      <c r="J173" s="163">
        <f t="shared" si="30"/>
        <v>200</v>
      </c>
    </row>
    <row r="174" spans="1:10" s="87" customFormat="1" ht="24" customHeight="1" x14ac:dyDescent="0.25">
      <c r="A174" s="86" t="s">
        <v>711</v>
      </c>
      <c r="B174" s="120" t="s">
        <v>348</v>
      </c>
      <c r="C174" s="84" t="s">
        <v>349</v>
      </c>
      <c r="D174" s="85">
        <v>36</v>
      </c>
      <c r="E174" s="85" t="s">
        <v>17</v>
      </c>
      <c r="F174" s="154">
        <v>114</v>
      </c>
      <c r="G174" s="85">
        <v>1</v>
      </c>
      <c r="H174" s="175">
        <f>$H$3</f>
        <v>0</v>
      </c>
      <c r="I174" s="163">
        <f t="shared" si="29"/>
        <v>114</v>
      </c>
      <c r="J174" s="163">
        <f t="shared" si="30"/>
        <v>114</v>
      </c>
    </row>
    <row r="175" spans="1:10" s="87" customFormat="1" x14ac:dyDescent="0.25">
      <c r="A175" s="86" t="s">
        <v>712</v>
      </c>
      <c r="B175" s="120" t="s">
        <v>37</v>
      </c>
      <c r="C175" s="84" t="s">
        <v>38</v>
      </c>
      <c r="D175" s="85" t="s">
        <v>13</v>
      </c>
      <c r="E175" s="85">
        <v>14</v>
      </c>
      <c r="F175" s="154">
        <v>0</v>
      </c>
      <c r="G175" s="85">
        <v>1</v>
      </c>
      <c r="H175" s="167">
        <f t="shared" ref="H175:H180" si="33">$H$2</f>
        <v>0</v>
      </c>
      <c r="I175" s="163">
        <f t="shared" si="29"/>
        <v>0</v>
      </c>
      <c r="J175" s="163">
        <f t="shared" si="30"/>
        <v>0</v>
      </c>
    </row>
    <row r="176" spans="1:10" s="87" customFormat="1" x14ac:dyDescent="0.25">
      <c r="A176" s="86" t="s">
        <v>713</v>
      </c>
      <c r="B176" s="120" t="s">
        <v>41</v>
      </c>
      <c r="C176" s="84" t="s">
        <v>42</v>
      </c>
      <c r="D176" s="85" t="s">
        <v>13</v>
      </c>
      <c r="E176" s="85">
        <v>21</v>
      </c>
      <c r="F176" s="154">
        <v>0</v>
      </c>
      <c r="G176" s="85">
        <v>1</v>
      </c>
      <c r="H176" s="167">
        <f t="shared" si="33"/>
        <v>0</v>
      </c>
      <c r="I176" s="163">
        <f t="shared" si="29"/>
        <v>0</v>
      </c>
      <c r="J176" s="163">
        <f t="shared" si="30"/>
        <v>0</v>
      </c>
    </row>
    <row r="177" spans="1:10" s="87" customFormat="1" x14ac:dyDescent="0.25">
      <c r="A177" s="86" t="s">
        <v>714</v>
      </c>
      <c r="B177" s="120" t="s">
        <v>35</v>
      </c>
      <c r="C177" s="84" t="s">
        <v>36</v>
      </c>
      <c r="D177" s="85" t="s">
        <v>13</v>
      </c>
      <c r="E177" s="85">
        <v>14</v>
      </c>
      <c r="F177" s="154">
        <v>0</v>
      </c>
      <c r="G177" s="85">
        <v>1</v>
      </c>
      <c r="H177" s="167">
        <f t="shared" si="33"/>
        <v>0</v>
      </c>
      <c r="I177" s="163">
        <f t="shared" si="29"/>
        <v>0</v>
      </c>
      <c r="J177" s="163">
        <f t="shared" si="30"/>
        <v>0</v>
      </c>
    </row>
    <row r="178" spans="1:10" s="87" customFormat="1" x14ac:dyDescent="0.25">
      <c r="A178" s="86" t="s">
        <v>715</v>
      </c>
      <c r="B178" s="120" t="s">
        <v>39</v>
      </c>
      <c r="C178" s="84" t="s">
        <v>40</v>
      </c>
      <c r="D178" s="85" t="s">
        <v>13</v>
      </c>
      <c r="E178" s="85">
        <v>14</v>
      </c>
      <c r="F178" s="154">
        <v>0</v>
      </c>
      <c r="G178" s="85">
        <v>1</v>
      </c>
      <c r="H178" s="167">
        <f t="shared" si="33"/>
        <v>0</v>
      </c>
      <c r="I178" s="163">
        <f t="shared" si="29"/>
        <v>0</v>
      </c>
      <c r="J178" s="163">
        <f t="shared" si="30"/>
        <v>0</v>
      </c>
    </row>
    <row r="179" spans="1:10" s="87" customFormat="1" x14ac:dyDescent="0.25">
      <c r="A179" s="86" t="s">
        <v>716</v>
      </c>
      <c r="B179" s="120" t="s">
        <v>223</v>
      </c>
      <c r="C179" s="84" t="s">
        <v>224</v>
      </c>
      <c r="D179" s="85" t="s">
        <v>13</v>
      </c>
      <c r="E179" s="85">
        <v>14</v>
      </c>
      <c r="F179" s="154">
        <v>0</v>
      </c>
      <c r="G179" s="85">
        <v>1</v>
      </c>
      <c r="H179" s="167">
        <f t="shared" si="33"/>
        <v>0</v>
      </c>
      <c r="I179" s="163">
        <f t="shared" si="29"/>
        <v>0</v>
      </c>
      <c r="J179" s="163">
        <f t="shared" si="30"/>
        <v>0</v>
      </c>
    </row>
    <row r="180" spans="1:10" s="87" customFormat="1" x14ac:dyDescent="0.25">
      <c r="A180" s="86" t="s">
        <v>717</v>
      </c>
      <c r="B180" s="120" t="s">
        <v>356</v>
      </c>
      <c r="C180" s="84" t="s">
        <v>357</v>
      </c>
      <c r="D180" s="85" t="s">
        <v>13</v>
      </c>
      <c r="E180" s="85">
        <v>21</v>
      </c>
      <c r="F180" s="154">
        <v>0</v>
      </c>
      <c r="G180" s="85">
        <v>1</v>
      </c>
      <c r="H180" s="167">
        <f t="shared" si="33"/>
        <v>0</v>
      </c>
      <c r="I180" s="163">
        <f t="shared" si="29"/>
        <v>0</v>
      </c>
      <c r="J180" s="163">
        <f t="shared" si="30"/>
        <v>0</v>
      </c>
    </row>
    <row r="181" spans="1:10" s="87" customFormat="1" ht="24" customHeight="1" x14ac:dyDescent="0.25">
      <c r="A181" s="86" t="s">
        <v>718</v>
      </c>
      <c r="B181" s="120" t="s">
        <v>359</v>
      </c>
      <c r="C181" s="84" t="s">
        <v>360</v>
      </c>
      <c r="D181" s="85">
        <v>36</v>
      </c>
      <c r="E181" s="85" t="s">
        <v>17</v>
      </c>
      <c r="F181" s="154">
        <v>4500</v>
      </c>
      <c r="G181" s="85">
        <v>1</v>
      </c>
      <c r="H181" s="175">
        <f>$H$3</f>
        <v>0</v>
      </c>
      <c r="I181" s="163">
        <f t="shared" si="29"/>
        <v>4500</v>
      </c>
      <c r="J181" s="163">
        <f t="shared" si="30"/>
        <v>4500</v>
      </c>
    </row>
    <row r="182" spans="1:10" s="87" customFormat="1" x14ac:dyDescent="0.25">
      <c r="A182" s="86" t="s">
        <v>719</v>
      </c>
      <c r="B182" s="120" t="s">
        <v>362</v>
      </c>
      <c r="C182" s="84" t="s">
        <v>363</v>
      </c>
      <c r="D182" s="85" t="s">
        <v>13</v>
      </c>
      <c r="E182" s="85">
        <v>14</v>
      </c>
      <c r="F182" s="154">
        <v>0</v>
      </c>
      <c r="G182" s="85">
        <v>1</v>
      </c>
      <c r="H182" s="167">
        <f t="shared" ref="H182:H183" si="34">$H$2</f>
        <v>0</v>
      </c>
      <c r="I182" s="163">
        <f t="shared" si="29"/>
        <v>0</v>
      </c>
      <c r="J182" s="163">
        <f t="shared" si="30"/>
        <v>0</v>
      </c>
    </row>
    <row r="183" spans="1:10" s="87" customFormat="1" x14ac:dyDescent="0.25">
      <c r="A183" s="86">
        <v>10.3</v>
      </c>
      <c r="B183" s="120" t="s">
        <v>14</v>
      </c>
      <c r="C183" s="84" t="s">
        <v>15</v>
      </c>
      <c r="D183" s="85" t="s">
        <v>13</v>
      </c>
      <c r="E183" s="85">
        <v>14</v>
      </c>
      <c r="F183" s="154">
        <v>7596.2</v>
      </c>
      <c r="G183" s="85">
        <v>1</v>
      </c>
      <c r="H183" s="167">
        <f t="shared" si="34"/>
        <v>0</v>
      </c>
      <c r="I183" s="163">
        <f t="shared" si="29"/>
        <v>7596.2</v>
      </c>
      <c r="J183" s="163">
        <f t="shared" si="30"/>
        <v>7596.2</v>
      </c>
    </row>
    <row r="184" spans="1:10" s="87" customFormat="1" x14ac:dyDescent="0.25">
      <c r="A184" s="86" t="s">
        <v>720</v>
      </c>
      <c r="B184" s="120" t="s">
        <v>16</v>
      </c>
      <c r="C184" s="84" t="s">
        <v>225</v>
      </c>
      <c r="D184" s="85">
        <v>36</v>
      </c>
      <c r="E184" s="85" t="s">
        <v>17</v>
      </c>
      <c r="F184" s="154">
        <v>15750</v>
      </c>
      <c r="G184" s="85">
        <v>1</v>
      </c>
      <c r="H184" s="175">
        <f>$H$3</f>
        <v>0</v>
      </c>
      <c r="I184" s="163">
        <f t="shared" si="29"/>
        <v>15750</v>
      </c>
      <c r="J184" s="163">
        <f t="shared" si="30"/>
        <v>15750</v>
      </c>
    </row>
    <row r="185" spans="1:10" s="87" customFormat="1" x14ac:dyDescent="0.25">
      <c r="A185" s="86" t="s">
        <v>721</v>
      </c>
      <c r="B185" s="120" t="s">
        <v>520</v>
      </c>
      <c r="C185" s="84" t="s">
        <v>521</v>
      </c>
      <c r="D185" s="85" t="s">
        <v>13</v>
      </c>
      <c r="E185" s="85">
        <v>14</v>
      </c>
      <c r="F185" s="154">
        <v>0</v>
      </c>
      <c r="G185" s="85">
        <v>1</v>
      </c>
      <c r="H185" s="167">
        <f t="shared" ref="H185:H202" si="35">$H$2</f>
        <v>0</v>
      </c>
      <c r="I185" s="163">
        <f t="shared" si="29"/>
        <v>0</v>
      </c>
      <c r="J185" s="163">
        <f t="shared" si="30"/>
        <v>0</v>
      </c>
    </row>
    <row r="186" spans="1:10" s="87" customFormat="1" x14ac:dyDescent="0.25">
      <c r="A186" s="86" t="s">
        <v>722</v>
      </c>
      <c r="B186" s="120" t="s">
        <v>18</v>
      </c>
      <c r="C186" s="84" t="s">
        <v>19</v>
      </c>
      <c r="D186" s="85" t="s">
        <v>13</v>
      </c>
      <c r="E186" s="85">
        <v>14</v>
      </c>
      <c r="F186" s="154">
        <v>0</v>
      </c>
      <c r="G186" s="85">
        <v>1</v>
      </c>
      <c r="H186" s="167">
        <f t="shared" si="35"/>
        <v>0</v>
      </c>
      <c r="I186" s="163">
        <f t="shared" si="29"/>
        <v>0</v>
      </c>
      <c r="J186" s="163">
        <f t="shared" si="30"/>
        <v>0</v>
      </c>
    </row>
    <row r="187" spans="1:10" s="87" customFormat="1" x14ac:dyDescent="0.25">
      <c r="A187" s="86" t="s">
        <v>723</v>
      </c>
      <c r="B187" s="120" t="s">
        <v>20</v>
      </c>
      <c r="C187" s="84" t="s">
        <v>21</v>
      </c>
      <c r="D187" s="85" t="s">
        <v>13</v>
      </c>
      <c r="E187" s="85">
        <v>14</v>
      </c>
      <c r="F187" s="154">
        <v>7596.2</v>
      </c>
      <c r="G187" s="85">
        <v>1</v>
      </c>
      <c r="H187" s="167">
        <f t="shared" si="35"/>
        <v>0</v>
      </c>
      <c r="I187" s="163">
        <f t="shared" si="29"/>
        <v>7596.2</v>
      </c>
      <c r="J187" s="163">
        <f t="shared" si="30"/>
        <v>7596.2</v>
      </c>
    </row>
    <row r="188" spans="1:10" s="87" customFormat="1" x14ac:dyDescent="0.25">
      <c r="A188" s="86" t="s">
        <v>724</v>
      </c>
      <c r="B188" s="120" t="s">
        <v>275</v>
      </c>
      <c r="C188" s="84" t="s">
        <v>276</v>
      </c>
      <c r="D188" s="85" t="s">
        <v>13</v>
      </c>
      <c r="E188" s="85">
        <v>14</v>
      </c>
      <c r="F188" s="154">
        <v>0</v>
      </c>
      <c r="G188" s="85">
        <v>1</v>
      </c>
      <c r="H188" s="167">
        <f t="shared" si="35"/>
        <v>0</v>
      </c>
      <c r="I188" s="163">
        <f t="shared" si="29"/>
        <v>0</v>
      </c>
      <c r="J188" s="163">
        <f t="shared" si="30"/>
        <v>0</v>
      </c>
    </row>
    <row r="189" spans="1:10" s="87" customFormat="1" x14ac:dyDescent="0.25">
      <c r="A189" s="86" t="s">
        <v>725</v>
      </c>
      <c r="B189" s="120" t="s">
        <v>373</v>
      </c>
      <c r="C189" s="84" t="s">
        <v>374</v>
      </c>
      <c r="D189" s="85" t="s">
        <v>13</v>
      </c>
      <c r="E189" s="85">
        <v>14</v>
      </c>
      <c r="F189" s="154">
        <v>0</v>
      </c>
      <c r="G189" s="85">
        <v>1</v>
      </c>
      <c r="H189" s="167">
        <f t="shared" si="35"/>
        <v>0</v>
      </c>
      <c r="I189" s="163">
        <f t="shared" si="29"/>
        <v>0</v>
      </c>
      <c r="J189" s="163">
        <f t="shared" si="30"/>
        <v>0</v>
      </c>
    </row>
    <row r="190" spans="1:10" s="87" customFormat="1" x14ac:dyDescent="0.25">
      <c r="A190" s="86" t="s">
        <v>726</v>
      </c>
      <c r="B190" s="120" t="s">
        <v>22</v>
      </c>
      <c r="C190" s="84" t="s">
        <v>23</v>
      </c>
      <c r="D190" s="85" t="s">
        <v>13</v>
      </c>
      <c r="E190" s="85">
        <v>14</v>
      </c>
      <c r="F190" s="154">
        <v>15196.2</v>
      </c>
      <c r="G190" s="85">
        <v>1</v>
      </c>
      <c r="H190" s="167">
        <f t="shared" si="35"/>
        <v>0</v>
      </c>
      <c r="I190" s="163">
        <f t="shared" si="29"/>
        <v>15196.2</v>
      </c>
      <c r="J190" s="163">
        <f t="shared" si="30"/>
        <v>15196.2</v>
      </c>
    </row>
    <row r="191" spans="1:10" s="87" customFormat="1" x14ac:dyDescent="0.25">
      <c r="A191" s="86" t="s">
        <v>727</v>
      </c>
      <c r="B191" s="120" t="s">
        <v>24</v>
      </c>
      <c r="C191" s="84" t="s">
        <v>25</v>
      </c>
      <c r="D191" s="85" t="s">
        <v>13</v>
      </c>
      <c r="E191" s="85">
        <v>14</v>
      </c>
      <c r="F191" s="154">
        <v>15196.2</v>
      </c>
      <c r="G191" s="85">
        <v>1</v>
      </c>
      <c r="H191" s="167">
        <f t="shared" si="35"/>
        <v>0</v>
      </c>
      <c r="I191" s="163">
        <f t="shared" si="29"/>
        <v>15196.2</v>
      </c>
      <c r="J191" s="163">
        <f t="shared" si="30"/>
        <v>15196.2</v>
      </c>
    </row>
    <row r="192" spans="1:10" s="87" customFormat="1" x14ac:dyDescent="0.25">
      <c r="A192" s="86" t="s">
        <v>728</v>
      </c>
      <c r="B192" s="120" t="s">
        <v>26</v>
      </c>
      <c r="C192" s="84" t="s">
        <v>27</v>
      </c>
      <c r="D192" s="85" t="s">
        <v>13</v>
      </c>
      <c r="E192" s="85">
        <v>14</v>
      </c>
      <c r="F192" s="154">
        <v>7596.2</v>
      </c>
      <c r="G192" s="85">
        <v>1</v>
      </c>
      <c r="H192" s="167">
        <f t="shared" si="35"/>
        <v>0</v>
      </c>
      <c r="I192" s="163">
        <f t="shared" si="29"/>
        <v>7596.2</v>
      </c>
      <c r="J192" s="163">
        <f t="shared" si="30"/>
        <v>7596.2</v>
      </c>
    </row>
    <row r="193" spans="1:10" s="87" customFormat="1" x14ac:dyDescent="0.25">
      <c r="A193" s="86" t="s">
        <v>729</v>
      </c>
      <c r="B193" s="120" t="s">
        <v>26</v>
      </c>
      <c r="C193" s="84" t="s">
        <v>27</v>
      </c>
      <c r="D193" s="85" t="s">
        <v>13</v>
      </c>
      <c r="E193" s="85">
        <v>14</v>
      </c>
      <c r="F193" s="154">
        <v>7596.2</v>
      </c>
      <c r="G193" s="85">
        <v>1</v>
      </c>
      <c r="H193" s="167">
        <f t="shared" si="35"/>
        <v>0</v>
      </c>
      <c r="I193" s="163">
        <f t="shared" si="29"/>
        <v>7596.2</v>
      </c>
      <c r="J193" s="163">
        <f t="shared" si="30"/>
        <v>7596.2</v>
      </c>
    </row>
    <row r="194" spans="1:10" s="87" customFormat="1" x14ac:dyDescent="0.25">
      <c r="A194" s="86" t="s">
        <v>730</v>
      </c>
      <c r="B194" s="120" t="s">
        <v>26</v>
      </c>
      <c r="C194" s="84" t="s">
        <v>27</v>
      </c>
      <c r="D194" s="85" t="s">
        <v>13</v>
      </c>
      <c r="E194" s="85">
        <v>14</v>
      </c>
      <c r="F194" s="154">
        <v>7596.2</v>
      </c>
      <c r="G194" s="85">
        <v>1</v>
      </c>
      <c r="H194" s="167">
        <f t="shared" si="35"/>
        <v>0</v>
      </c>
      <c r="I194" s="163">
        <f t="shared" si="29"/>
        <v>7596.2</v>
      </c>
      <c r="J194" s="163">
        <f t="shared" si="30"/>
        <v>7596.2</v>
      </c>
    </row>
    <row r="195" spans="1:10" s="87" customFormat="1" x14ac:dyDescent="0.25">
      <c r="A195" s="86" t="s">
        <v>731</v>
      </c>
      <c r="B195" s="120" t="s">
        <v>26</v>
      </c>
      <c r="C195" s="84" t="s">
        <v>27</v>
      </c>
      <c r="D195" s="85" t="s">
        <v>13</v>
      </c>
      <c r="E195" s="85">
        <v>14</v>
      </c>
      <c r="F195" s="154">
        <v>7596.2</v>
      </c>
      <c r="G195" s="85">
        <v>1</v>
      </c>
      <c r="H195" s="167">
        <f t="shared" si="35"/>
        <v>0</v>
      </c>
      <c r="I195" s="163">
        <f t="shared" si="29"/>
        <v>7596.2</v>
      </c>
      <c r="J195" s="163">
        <f t="shared" si="30"/>
        <v>7596.2</v>
      </c>
    </row>
    <row r="196" spans="1:10" s="87" customFormat="1" x14ac:dyDescent="0.25">
      <c r="A196" s="86" t="s">
        <v>732</v>
      </c>
      <c r="B196" s="120" t="s">
        <v>26</v>
      </c>
      <c r="C196" s="84" t="s">
        <v>27</v>
      </c>
      <c r="D196" s="85" t="s">
        <v>13</v>
      </c>
      <c r="E196" s="85">
        <v>14</v>
      </c>
      <c r="F196" s="154">
        <v>7596.2</v>
      </c>
      <c r="G196" s="85">
        <v>1</v>
      </c>
      <c r="H196" s="167">
        <f t="shared" si="35"/>
        <v>0</v>
      </c>
      <c r="I196" s="163">
        <f t="shared" si="29"/>
        <v>7596.2</v>
      </c>
      <c r="J196" s="163">
        <f t="shared" si="30"/>
        <v>7596.2</v>
      </c>
    </row>
    <row r="197" spans="1:10" s="87" customFormat="1" x14ac:dyDescent="0.25">
      <c r="A197" s="86" t="s">
        <v>733</v>
      </c>
      <c r="B197" s="120" t="s">
        <v>26</v>
      </c>
      <c r="C197" s="84" t="s">
        <v>27</v>
      </c>
      <c r="D197" s="85" t="s">
        <v>13</v>
      </c>
      <c r="E197" s="85">
        <v>14</v>
      </c>
      <c r="F197" s="154">
        <v>7596.2</v>
      </c>
      <c r="G197" s="85">
        <v>1</v>
      </c>
      <c r="H197" s="167">
        <f t="shared" si="35"/>
        <v>0</v>
      </c>
      <c r="I197" s="163">
        <f t="shared" si="29"/>
        <v>7596.2</v>
      </c>
      <c r="J197" s="163">
        <f t="shared" si="30"/>
        <v>7596.2</v>
      </c>
    </row>
    <row r="198" spans="1:10" s="87" customFormat="1" x14ac:dyDescent="0.25">
      <c r="A198" s="86" t="s">
        <v>734</v>
      </c>
      <c r="B198" s="120" t="s">
        <v>26</v>
      </c>
      <c r="C198" s="84" t="s">
        <v>27</v>
      </c>
      <c r="D198" s="85" t="s">
        <v>13</v>
      </c>
      <c r="E198" s="85">
        <v>14</v>
      </c>
      <c r="F198" s="154">
        <v>7596.2</v>
      </c>
      <c r="G198" s="85">
        <v>1</v>
      </c>
      <c r="H198" s="167">
        <f t="shared" si="35"/>
        <v>0</v>
      </c>
      <c r="I198" s="163">
        <f t="shared" si="29"/>
        <v>7596.2</v>
      </c>
      <c r="J198" s="163">
        <f t="shared" si="30"/>
        <v>7596.2</v>
      </c>
    </row>
    <row r="199" spans="1:10" s="87" customFormat="1" x14ac:dyDescent="0.25">
      <c r="A199" s="86" t="s">
        <v>735</v>
      </c>
      <c r="B199" s="120" t="s">
        <v>28</v>
      </c>
      <c r="C199" s="84" t="s">
        <v>29</v>
      </c>
      <c r="D199" s="85" t="s">
        <v>13</v>
      </c>
      <c r="E199" s="85">
        <v>14</v>
      </c>
      <c r="F199" s="154">
        <v>4556.2</v>
      </c>
      <c r="G199" s="85">
        <v>1</v>
      </c>
      <c r="H199" s="167">
        <f t="shared" si="35"/>
        <v>0</v>
      </c>
      <c r="I199" s="163">
        <f t="shared" si="29"/>
        <v>4556.2</v>
      </c>
      <c r="J199" s="163">
        <f t="shared" si="30"/>
        <v>4556.2</v>
      </c>
    </row>
    <row r="200" spans="1:10" s="87" customFormat="1" x14ac:dyDescent="0.25">
      <c r="A200" s="86" t="s">
        <v>736</v>
      </c>
      <c r="B200" s="120" t="s">
        <v>30</v>
      </c>
      <c r="C200" s="84" t="s">
        <v>31</v>
      </c>
      <c r="D200" s="85" t="s">
        <v>13</v>
      </c>
      <c r="E200" s="85">
        <v>14</v>
      </c>
      <c r="F200" s="154">
        <v>0</v>
      </c>
      <c r="G200" s="85">
        <v>6</v>
      </c>
      <c r="H200" s="167">
        <f t="shared" si="35"/>
        <v>0</v>
      </c>
      <c r="I200" s="163">
        <f t="shared" si="29"/>
        <v>0</v>
      </c>
      <c r="J200" s="163">
        <f t="shared" si="30"/>
        <v>0</v>
      </c>
    </row>
    <row r="201" spans="1:10" s="87" customFormat="1" x14ac:dyDescent="0.25">
      <c r="A201" s="86" t="s">
        <v>737</v>
      </c>
      <c r="B201" s="120" t="s">
        <v>32</v>
      </c>
      <c r="C201" s="84" t="s">
        <v>29</v>
      </c>
      <c r="D201" s="85" t="s">
        <v>13</v>
      </c>
      <c r="E201" s="85">
        <v>14</v>
      </c>
      <c r="F201" s="154">
        <v>4556.2</v>
      </c>
      <c r="G201" s="85">
        <v>1</v>
      </c>
      <c r="H201" s="167">
        <f t="shared" si="35"/>
        <v>0</v>
      </c>
      <c r="I201" s="163">
        <f t="shared" si="29"/>
        <v>4556.2</v>
      </c>
      <c r="J201" s="163">
        <f t="shared" si="30"/>
        <v>4556.2</v>
      </c>
    </row>
    <row r="202" spans="1:10" s="87" customFormat="1" x14ac:dyDescent="0.25">
      <c r="A202" s="86">
        <v>10.4</v>
      </c>
      <c r="B202" s="120" t="s">
        <v>535</v>
      </c>
      <c r="C202" s="84" t="s">
        <v>536</v>
      </c>
      <c r="D202" s="85" t="s">
        <v>13</v>
      </c>
      <c r="E202" s="85">
        <v>14</v>
      </c>
      <c r="F202" s="154">
        <v>13530</v>
      </c>
      <c r="G202" s="85">
        <v>1</v>
      </c>
      <c r="H202" s="167">
        <f t="shared" si="35"/>
        <v>0</v>
      </c>
      <c r="I202" s="163">
        <f t="shared" si="29"/>
        <v>13530</v>
      </c>
      <c r="J202" s="163">
        <f t="shared" si="30"/>
        <v>13530</v>
      </c>
    </row>
    <row r="203" spans="1:10" s="87" customFormat="1" x14ac:dyDescent="0.25">
      <c r="A203" s="86" t="s">
        <v>738</v>
      </c>
      <c r="B203" s="120" t="s">
        <v>538</v>
      </c>
      <c r="C203" s="84" t="s">
        <v>539</v>
      </c>
      <c r="D203" s="85">
        <v>36</v>
      </c>
      <c r="E203" s="85" t="s">
        <v>17</v>
      </c>
      <c r="F203" s="154">
        <v>0</v>
      </c>
      <c r="G203" s="85">
        <v>1</v>
      </c>
      <c r="H203" s="175">
        <f>$H$3</f>
        <v>0</v>
      </c>
      <c r="I203" s="163">
        <f t="shared" si="29"/>
        <v>0</v>
      </c>
      <c r="J203" s="163">
        <f t="shared" si="30"/>
        <v>0</v>
      </c>
    </row>
    <row r="204" spans="1:10" s="87" customFormat="1" x14ac:dyDescent="0.25">
      <c r="A204" s="86" t="s">
        <v>739</v>
      </c>
      <c r="B204" s="120" t="s">
        <v>541</v>
      </c>
      <c r="C204" s="84" t="s">
        <v>542</v>
      </c>
      <c r="D204" s="85" t="s">
        <v>13</v>
      </c>
      <c r="E204" s="85">
        <v>14</v>
      </c>
      <c r="F204" s="154">
        <v>0</v>
      </c>
      <c r="G204" s="85">
        <v>10</v>
      </c>
      <c r="H204" s="167">
        <f t="shared" ref="H204:H207" si="36">$H$2</f>
        <v>0</v>
      </c>
      <c r="I204" s="163">
        <f t="shared" si="29"/>
        <v>0</v>
      </c>
      <c r="J204" s="163">
        <f t="shared" si="30"/>
        <v>0</v>
      </c>
    </row>
    <row r="205" spans="1:10" s="87" customFormat="1" x14ac:dyDescent="0.25">
      <c r="A205" s="86" t="s">
        <v>740</v>
      </c>
      <c r="B205" s="120" t="s">
        <v>226</v>
      </c>
      <c r="C205" s="84" t="s">
        <v>227</v>
      </c>
      <c r="D205" s="85" t="s">
        <v>13</v>
      </c>
      <c r="E205" s="85">
        <v>14</v>
      </c>
      <c r="F205" s="154">
        <v>0</v>
      </c>
      <c r="G205" s="85">
        <v>10</v>
      </c>
      <c r="H205" s="167">
        <f t="shared" si="36"/>
        <v>0</v>
      </c>
      <c r="I205" s="163">
        <f t="shared" si="29"/>
        <v>0</v>
      </c>
      <c r="J205" s="163">
        <f t="shared" si="30"/>
        <v>0</v>
      </c>
    </row>
    <row r="206" spans="1:10" s="87" customFormat="1" x14ac:dyDescent="0.25">
      <c r="A206" s="86" t="s">
        <v>741</v>
      </c>
      <c r="B206" s="120" t="s">
        <v>33</v>
      </c>
      <c r="C206" s="84" t="s">
        <v>34</v>
      </c>
      <c r="D206" s="85" t="s">
        <v>13</v>
      </c>
      <c r="E206" s="85">
        <v>14</v>
      </c>
      <c r="F206" s="154">
        <v>0</v>
      </c>
      <c r="G206" s="85">
        <v>10</v>
      </c>
      <c r="H206" s="167">
        <f t="shared" si="36"/>
        <v>0</v>
      </c>
      <c r="I206" s="163">
        <f t="shared" si="29"/>
        <v>0</v>
      </c>
      <c r="J206" s="163">
        <f t="shared" si="30"/>
        <v>0</v>
      </c>
    </row>
    <row r="207" spans="1:10" s="87" customFormat="1" x14ac:dyDescent="0.25">
      <c r="A207" s="86" t="s">
        <v>742</v>
      </c>
      <c r="B207" s="120" t="s">
        <v>546</v>
      </c>
      <c r="C207" s="84" t="s">
        <v>547</v>
      </c>
      <c r="D207" s="85" t="s">
        <v>13</v>
      </c>
      <c r="E207" s="85">
        <v>14</v>
      </c>
      <c r="F207" s="154">
        <v>0</v>
      </c>
      <c r="G207" s="85">
        <v>10</v>
      </c>
      <c r="H207" s="167">
        <f t="shared" si="36"/>
        <v>0</v>
      </c>
      <c r="I207" s="163">
        <f t="shared" si="29"/>
        <v>0</v>
      </c>
      <c r="J207" s="163">
        <f t="shared" si="30"/>
        <v>0</v>
      </c>
    </row>
    <row r="208" spans="1:10" s="87" customFormat="1" x14ac:dyDescent="0.25">
      <c r="A208" s="86" t="s">
        <v>743</v>
      </c>
      <c r="B208" s="120" t="s">
        <v>549</v>
      </c>
      <c r="C208" s="84" t="s">
        <v>550</v>
      </c>
      <c r="D208" s="85">
        <v>36</v>
      </c>
      <c r="E208" s="85" t="s">
        <v>17</v>
      </c>
      <c r="F208" s="154">
        <v>198</v>
      </c>
      <c r="G208" s="85">
        <v>10</v>
      </c>
      <c r="H208" s="175">
        <f>$H$3</f>
        <v>0</v>
      </c>
      <c r="I208" s="163">
        <f t="shared" si="29"/>
        <v>198</v>
      </c>
      <c r="J208" s="163">
        <f t="shared" si="30"/>
        <v>1980</v>
      </c>
    </row>
    <row r="209" spans="1:14" x14ac:dyDescent="0.25">
      <c r="A209" s="71"/>
      <c r="B209" s="71"/>
      <c r="D209" s="71"/>
      <c r="E209" s="71"/>
      <c r="F209" s="71"/>
      <c r="G209" s="71"/>
    </row>
    <row r="210" spans="1:14" ht="15.75" thickBot="1" x14ac:dyDescent="0.3">
      <c r="A210" s="224"/>
      <c r="B210" s="313" t="s">
        <v>835</v>
      </c>
      <c r="C210" s="313"/>
      <c r="D210" s="313"/>
      <c r="E210" s="313"/>
      <c r="F210" s="313"/>
      <c r="G210" s="224"/>
      <c r="H210" s="225"/>
      <c r="I210" s="225"/>
      <c r="J210" s="225"/>
      <c r="K210" s="224"/>
      <c r="L210" s="224"/>
      <c r="M210" s="224"/>
      <c r="N210" s="224"/>
    </row>
    <row r="211" spans="1:14" s="87" customFormat="1" ht="15.75" thickTop="1" x14ac:dyDescent="0.25">
      <c r="A211" s="83">
        <v>6</v>
      </c>
      <c r="B211" s="135" t="s">
        <v>318</v>
      </c>
      <c r="C211" s="81" t="s">
        <v>319</v>
      </c>
      <c r="D211" s="82" t="s">
        <v>13</v>
      </c>
      <c r="E211" s="82" t="s">
        <v>17</v>
      </c>
      <c r="F211" s="151">
        <v>0</v>
      </c>
      <c r="G211" s="82">
        <v>1</v>
      </c>
      <c r="H211" s="167">
        <f t="shared" ref="H211:H212" si="37">$H$2</f>
        <v>0</v>
      </c>
      <c r="I211" s="163">
        <f t="shared" ref="I211:I260" si="38">ROUND(F211-(F211*H211),2)</f>
        <v>0</v>
      </c>
      <c r="J211" s="163">
        <f t="shared" ref="J211:J260" si="39">ROUND((I211*G211),2)</f>
        <v>0</v>
      </c>
    </row>
    <row r="212" spans="1:14" s="87" customFormat="1" x14ac:dyDescent="0.25">
      <c r="A212" s="83">
        <v>6.1</v>
      </c>
      <c r="B212" s="117" t="s">
        <v>320</v>
      </c>
      <c r="C212" s="81" t="s">
        <v>321</v>
      </c>
      <c r="D212" s="82" t="s">
        <v>13</v>
      </c>
      <c r="E212" s="82">
        <v>21</v>
      </c>
      <c r="F212" s="151">
        <v>0</v>
      </c>
      <c r="G212" s="82">
        <v>1</v>
      </c>
      <c r="H212" s="167">
        <f t="shared" si="37"/>
        <v>0</v>
      </c>
      <c r="I212" s="163">
        <f t="shared" si="38"/>
        <v>0</v>
      </c>
      <c r="J212" s="163">
        <f t="shared" si="39"/>
        <v>0</v>
      </c>
    </row>
    <row r="213" spans="1:14" s="87" customFormat="1" x14ac:dyDescent="0.25">
      <c r="A213" s="83" t="s">
        <v>559</v>
      </c>
      <c r="B213" s="117" t="s">
        <v>228</v>
      </c>
      <c r="C213" s="81" t="s">
        <v>229</v>
      </c>
      <c r="D213" s="82">
        <v>36</v>
      </c>
      <c r="E213" s="82" t="s">
        <v>17</v>
      </c>
      <c r="F213" s="151">
        <v>0</v>
      </c>
      <c r="G213" s="82">
        <v>1</v>
      </c>
      <c r="H213" s="175">
        <f>$H$3</f>
        <v>0</v>
      </c>
      <c r="I213" s="163">
        <f t="shared" si="38"/>
        <v>0</v>
      </c>
      <c r="J213" s="163">
        <f t="shared" si="39"/>
        <v>0</v>
      </c>
    </row>
    <row r="214" spans="1:14" s="87" customFormat="1" x14ac:dyDescent="0.25">
      <c r="A214" s="83" t="s">
        <v>560</v>
      </c>
      <c r="B214" s="117" t="s">
        <v>324</v>
      </c>
      <c r="C214" s="81" t="s">
        <v>325</v>
      </c>
      <c r="D214" s="82" t="s">
        <v>13</v>
      </c>
      <c r="E214" s="82">
        <v>14</v>
      </c>
      <c r="F214" s="151">
        <v>0</v>
      </c>
      <c r="G214" s="82">
        <v>1</v>
      </c>
      <c r="H214" s="167">
        <f t="shared" ref="H214:H216" si="40">$H$2</f>
        <v>0</v>
      </c>
      <c r="I214" s="163">
        <f t="shared" si="38"/>
        <v>0</v>
      </c>
      <c r="J214" s="163">
        <f t="shared" si="39"/>
        <v>0</v>
      </c>
    </row>
    <row r="215" spans="1:14" s="87" customFormat="1" x14ac:dyDescent="0.25">
      <c r="A215" s="83" t="s">
        <v>561</v>
      </c>
      <c r="B215" s="117" t="s">
        <v>50</v>
      </c>
      <c r="C215" s="81" t="s">
        <v>51</v>
      </c>
      <c r="D215" s="82" t="s">
        <v>13</v>
      </c>
      <c r="E215" s="82">
        <v>14</v>
      </c>
      <c r="F215" s="151">
        <v>0</v>
      </c>
      <c r="G215" s="82">
        <v>1</v>
      </c>
      <c r="H215" s="167">
        <f t="shared" si="40"/>
        <v>0</v>
      </c>
      <c r="I215" s="163">
        <f t="shared" si="38"/>
        <v>0</v>
      </c>
      <c r="J215" s="163">
        <f t="shared" si="39"/>
        <v>0</v>
      </c>
    </row>
    <row r="216" spans="1:14" s="87" customFormat="1" x14ac:dyDescent="0.25">
      <c r="A216" s="83" t="s">
        <v>562</v>
      </c>
      <c r="B216" s="117" t="s">
        <v>328</v>
      </c>
      <c r="C216" s="81" t="s">
        <v>329</v>
      </c>
      <c r="D216" s="82" t="s">
        <v>13</v>
      </c>
      <c r="E216" s="82">
        <v>21</v>
      </c>
      <c r="F216" s="151">
        <v>255.5</v>
      </c>
      <c r="G216" s="82">
        <v>10</v>
      </c>
      <c r="H216" s="167">
        <f t="shared" si="40"/>
        <v>0</v>
      </c>
      <c r="I216" s="163">
        <f t="shared" si="38"/>
        <v>255.5</v>
      </c>
      <c r="J216" s="163">
        <f t="shared" si="39"/>
        <v>2555</v>
      </c>
    </row>
    <row r="217" spans="1:14" s="87" customFormat="1" x14ac:dyDescent="0.25">
      <c r="A217" s="83" t="s">
        <v>563</v>
      </c>
      <c r="B217" s="117" t="s">
        <v>43</v>
      </c>
      <c r="C217" s="81" t="s">
        <v>44</v>
      </c>
      <c r="D217" s="82">
        <v>36</v>
      </c>
      <c r="E217" s="82" t="s">
        <v>17</v>
      </c>
      <c r="F217" s="151">
        <v>159</v>
      </c>
      <c r="G217" s="82">
        <v>10</v>
      </c>
      <c r="H217" s="175">
        <f>$H$3</f>
        <v>0</v>
      </c>
      <c r="I217" s="163">
        <f t="shared" si="38"/>
        <v>159</v>
      </c>
      <c r="J217" s="163">
        <f t="shared" si="39"/>
        <v>1590</v>
      </c>
    </row>
    <row r="218" spans="1:14" s="87" customFormat="1" x14ac:dyDescent="0.25">
      <c r="A218" s="83" t="s">
        <v>564</v>
      </c>
      <c r="B218" s="117" t="s">
        <v>332</v>
      </c>
      <c r="C218" s="81" t="s">
        <v>333</v>
      </c>
      <c r="D218" s="82" t="s">
        <v>13</v>
      </c>
      <c r="E218" s="82">
        <v>21</v>
      </c>
      <c r="F218" s="151">
        <v>0</v>
      </c>
      <c r="G218" s="82">
        <v>10</v>
      </c>
      <c r="H218" s="167">
        <f t="shared" ref="H218:H226" si="41">$H$2</f>
        <v>0</v>
      </c>
      <c r="I218" s="163">
        <f t="shared" si="38"/>
        <v>0</v>
      </c>
      <c r="J218" s="163">
        <f t="shared" si="39"/>
        <v>0</v>
      </c>
    </row>
    <row r="219" spans="1:14" s="87" customFormat="1" x14ac:dyDescent="0.25">
      <c r="A219" s="83" t="s">
        <v>565</v>
      </c>
      <c r="B219" s="117" t="s">
        <v>335</v>
      </c>
      <c r="C219" s="81" t="s">
        <v>336</v>
      </c>
      <c r="D219" s="82" t="s">
        <v>13</v>
      </c>
      <c r="E219" s="82">
        <v>21</v>
      </c>
      <c r="F219" s="151">
        <v>0</v>
      </c>
      <c r="G219" s="82">
        <v>1</v>
      </c>
      <c r="H219" s="167">
        <f t="shared" si="41"/>
        <v>0</v>
      </c>
      <c r="I219" s="163">
        <f t="shared" si="38"/>
        <v>0</v>
      </c>
      <c r="J219" s="163">
        <f t="shared" si="39"/>
        <v>0</v>
      </c>
    </row>
    <row r="220" spans="1:14" s="87" customFormat="1" x14ac:dyDescent="0.25">
      <c r="A220" s="83" t="s">
        <v>566</v>
      </c>
      <c r="B220" s="117" t="s">
        <v>48</v>
      </c>
      <c r="C220" s="81" t="s">
        <v>49</v>
      </c>
      <c r="D220" s="82" t="s">
        <v>13</v>
      </c>
      <c r="E220" s="82">
        <v>21</v>
      </c>
      <c r="F220" s="151">
        <v>0</v>
      </c>
      <c r="G220" s="82">
        <v>10</v>
      </c>
      <c r="H220" s="167">
        <f t="shared" si="41"/>
        <v>0</v>
      </c>
      <c r="I220" s="163">
        <f t="shared" si="38"/>
        <v>0</v>
      </c>
      <c r="J220" s="163">
        <f t="shared" si="39"/>
        <v>0</v>
      </c>
    </row>
    <row r="221" spans="1:14" s="87" customFormat="1" x14ac:dyDescent="0.25">
      <c r="A221" s="83" t="s">
        <v>567</v>
      </c>
      <c r="B221" s="117" t="s">
        <v>46</v>
      </c>
      <c r="C221" s="81" t="s">
        <v>47</v>
      </c>
      <c r="D221" s="82" t="s">
        <v>13</v>
      </c>
      <c r="E221" s="82">
        <v>14</v>
      </c>
      <c r="F221" s="151">
        <v>0</v>
      </c>
      <c r="G221" s="82">
        <v>10</v>
      </c>
      <c r="H221" s="167">
        <f t="shared" si="41"/>
        <v>0</v>
      </c>
      <c r="I221" s="163">
        <f t="shared" si="38"/>
        <v>0</v>
      </c>
      <c r="J221" s="163">
        <f t="shared" si="39"/>
        <v>0</v>
      </c>
    </row>
    <row r="222" spans="1:14" s="87" customFormat="1" x14ac:dyDescent="0.25">
      <c r="A222" s="83" t="s">
        <v>568</v>
      </c>
      <c r="B222" s="117" t="s">
        <v>45</v>
      </c>
      <c r="C222" s="81" t="s">
        <v>230</v>
      </c>
      <c r="D222" s="82" t="s">
        <v>13</v>
      </c>
      <c r="E222" s="82">
        <v>14</v>
      </c>
      <c r="F222" s="151">
        <v>0</v>
      </c>
      <c r="G222" s="82">
        <v>10</v>
      </c>
      <c r="H222" s="167">
        <f t="shared" si="41"/>
        <v>0</v>
      </c>
      <c r="I222" s="163">
        <f t="shared" si="38"/>
        <v>0</v>
      </c>
      <c r="J222" s="163">
        <f t="shared" si="39"/>
        <v>0</v>
      </c>
    </row>
    <row r="223" spans="1:14" s="87" customFormat="1" x14ac:dyDescent="0.25">
      <c r="A223" s="83" t="s">
        <v>569</v>
      </c>
      <c r="B223" s="117" t="s">
        <v>231</v>
      </c>
      <c r="C223" s="81" t="s">
        <v>232</v>
      </c>
      <c r="D223" s="82" t="s">
        <v>13</v>
      </c>
      <c r="E223" s="82">
        <v>14</v>
      </c>
      <c r="F223" s="151">
        <v>0</v>
      </c>
      <c r="G223" s="82">
        <v>10</v>
      </c>
      <c r="H223" s="167">
        <f t="shared" si="41"/>
        <v>0</v>
      </c>
      <c r="I223" s="163">
        <f t="shared" si="38"/>
        <v>0</v>
      </c>
      <c r="J223" s="163">
        <f t="shared" si="39"/>
        <v>0</v>
      </c>
    </row>
    <row r="224" spans="1:14" s="87" customFormat="1" x14ac:dyDescent="0.25">
      <c r="A224" s="83" t="s">
        <v>570</v>
      </c>
      <c r="B224" s="117" t="s">
        <v>233</v>
      </c>
      <c r="C224" s="81" t="s">
        <v>234</v>
      </c>
      <c r="D224" s="82" t="s">
        <v>13</v>
      </c>
      <c r="E224" s="82">
        <v>21</v>
      </c>
      <c r="F224" s="151">
        <v>0</v>
      </c>
      <c r="G224" s="82">
        <v>10</v>
      </c>
      <c r="H224" s="167">
        <f t="shared" si="41"/>
        <v>0</v>
      </c>
      <c r="I224" s="163">
        <f t="shared" si="38"/>
        <v>0</v>
      </c>
      <c r="J224" s="163">
        <f t="shared" si="39"/>
        <v>0</v>
      </c>
    </row>
    <row r="225" spans="1:10" s="87" customFormat="1" x14ac:dyDescent="0.25">
      <c r="A225" s="83" t="s">
        <v>571</v>
      </c>
      <c r="B225" s="117" t="s">
        <v>235</v>
      </c>
      <c r="C225" s="81" t="s">
        <v>236</v>
      </c>
      <c r="D225" s="82" t="s">
        <v>13</v>
      </c>
      <c r="E225" s="82">
        <v>21</v>
      </c>
      <c r="F225" s="151">
        <v>0</v>
      </c>
      <c r="G225" s="82">
        <v>1</v>
      </c>
      <c r="H225" s="167">
        <f t="shared" si="41"/>
        <v>0</v>
      </c>
      <c r="I225" s="163">
        <f t="shared" si="38"/>
        <v>0</v>
      </c>
      <c r="J225" s="163">
        <f t="shared" si="39"/>
        <v>0</v>
      </c>
    </row>
    <row r="226" spans="1:10" s="87" customFormat="1" x14ac:dyDescent="0.25">
      <c r="A226" s="83">
        <v>6.2</v>
      </c>
      <c r="B226" s="117" t="s">
        <v>219</v>
      </c>
      <c r="C226" s="81" t="s">
        <v>220</v>
      </c>
      <c r="D226" s="82" t="s">
        <v>13</v>
      </c>
      <c r="E226" s="82">
        <v>14</v>
      </c>
      <c r="F226" s="151">
        <v>0</v>
      </c>
      <c r="G226" s="82">
        <v>1</v>
      </c>
      <c r="H226" s="167">
        <f t="shared" si="41"/>
        <v>0</v>
      </c>
      <c r="I226" s="163">
        <f t="shared" si="38"/>
        <v>0</v>
      </c>
      <c r="J226" s="163">
        <f t="shared" si="39"/>
        <v>0</v>
      </c>
    </row>
    <row r="227" spans="1:10" s="87" customFormat="1" ht="24" customHeight="1" x14ac:dyDescent="0.25">
      <c r="A227" s="83" t="s">
        <v>572</v>
      </c>
      <c r="B227" s="117" t="s">
        <v>221</v>
      </c>
      <c r="C227" s="81" t="s">
        <v>222</v>
      </c>
      <c r="D227" s="82">
        <v>36</v>
      </c>
      <c r="E227" s="82" t="s">
        <v>17</v>
      </c>
      <c r="F227" s="151">
        <v>0</v>
      </c>
      <c r="G227" s="82">
        <v>1</v>
      </c>
      <c r="H227" s="175">
        <f>$H$3</f>
        <v>0</v>
      </c>
      <c r="I227" s="163">
        <f t="shared" si="38"/>
        <v>0</v>
      </c>
      <c r="J227" s="163">
        <f t="shared" si="39"/>
        <v>0</v>
      </c>
    </row>
    <row r="228" spans="1:10" s="87" customFormat="1" x14ac:dyDescent="0.25">
      <c r="A228" s="83" t="s">
        <v>573</v>
      </c>
      <c r="B228" s="117" t="s">
        <v>345</v>
      </c>
      <c r="C228" s="81" t="s">
        <v>346</v>
      </c>
      <c r="D228" s="82" t="s">
        <v>13</v>
      </c>
      <c r="E228" s="82">
        <v>21</v>
      </c>
      <c r="F228" s="151">
        <v>200</v>
      </c>
      <c r="G228" s="82">
        <v>1</v>
      </c>
      <c r="H228" s="167">
        <f>$H$2</f>
        <v>0</v>
      </c>
      <c r="I228" s="163">
        <f t="shared" si="38"/>
        <v>200</v>
      </c>
      <c r="J228" s="163">
        <f t="shared" si="39"/>
        <v>200</v>
      </c>
    </row>
    <row r="229" spans="1:10" s="87" customFormat="1" ht="24" customHeight="1" x14ac:dyDescent="0.25">
      <c r="A229" s="83" t="s">
        <v>574</v>
      </c>
      <c r="B229" s="117" t="s">
        <v>348</v>
      </c>
      <c r="C229" s="81" t="s">
        <v>349</v>
      </c>
      <c r="D229" s="82">
        <v>36</v>
      </c>
      <c r="E229" s="82" t="s">
        <v>17</v>
      </c>
      <c r="F229" s="151">
        <v>114</v>
      </c>
      <c r="G229" s="82">
        <v>1</v>
      </c>
      <c r="H229" s="175">
        <f>$H$3</f>
        <v>0</v>
      </c>
      <c r="I229" s="163">
        <f t="shared" si="38"/>
        <v>114</v>
      </c>
      <c r="J229" s="163">
        <f t="shared" si="39"/>
        <v>114</v>
      </c>
    </row>
    <row r="230" spans="1:10" s="87" customFormat="1" x14ac:dyDescent="0.25">
      <c r="A230" s="83" t="s">
        <v>575</v>
      </c>
      <c r="B230" s="117" t="s">
        <v>37</v>
      </c>
      <c r="C230" s="81" t="s">
        <v>38</v>
      </c>
      <c r="D230" s="82" t="s">
        <v>13</v>
      </c>
      <c r="E230" s="82">
        <v>14</v>
      </c>
      <c r="F230" s="151">
        <v>0</v>
      </c>
      <c r="G230" s="82">
        <v>1</v>
      </c>
      <c r="H230" s="167">
        <f t="shared" ref="H230:H235" si="42">$H$2</f>
        <v>0</v>
      </c>
      <c r="I230" s="163">
        <f t="shared" si="38"/>
        <v>0</v>
      </c>
      <c r="J230" s="163">
        <f t="shared" si="39"/>
        <v>0</v>
      </c>
    </row>
    <row r="231" spans="1:10" s="87" customFormat="1" x14ac:dyDescent="0.25">
      <c r="A231" s="83" t="s">
        <v>576</v>
      </c>
      <c r="B231" s="117" t="s">
        <v>41</v>
      </c>
      <c r="C231" s="81" t="s">
        <v>42</v>
      </c>
      <c r="D231" s="82" t="s">
        <v>13</v>
      </c>
      <c r="E231" s="82">
        <v>21</v>
      </c>
      <c r="F231" s="151">
        <v>0</v>
      </c>
      <c r="G231" s="82">
        <v>1</v>
      </c>
      <c r="H231" s="167">
        <f t="shared" si="42"/>
        <v>0</v>
      </c>
      <c r="I231" s="163">
        <f t="shared" si="38"/>
        <v>0</v>
      </c>
      <c r="J231" s="163">
        <f t="shared" si="39"/>
        <v>0</v>
      </c>
    </row>
    <row r="232" spans="1:10" s="87" customFormat="1" x14ac:dyDescent="0.25">
      <c r="A232" s="83" t="s">
        <v>577</v>
      </c>
      <c r="B232" s="117" t="s">
        <v>35</v>
      </c>
      <c r="C232" s="81" t="s">
        <v>36</v>
      </c>
      <c r="D232" s="82" t="s">
        <v>13</v>
      </c>
      <c r="E232" s="82">
        <v>14</v>
      </c>
      <c r="F232" s="151">
        <v>0</v>
      </c>
      <c r="G232" s="82">
        <v>1</v>
      </c>
      <c r="H232" s="167">
        <f t="shared" si="42"/>
        <v>0</v>
      </c>
      <c r="I232" s="163">
        <f t="shared" si="38"/>
        <v>0</v>
      </c>
      <c r="J232" s="163">
        <f t="shared" si="39"/>
        <v>0</v>
      </c>
    </row>
    <row r="233" spans="1:10" s="87" customFormat="1" x14ac:dyDescent="0.25">
      <c r="A233" s="83" t="s">
        <v>578</v>
      </c>
      <c r="B233" s="117" t="s">
        <v>39</v>
      </c>
      <c r="C233" s="81" t="s">
        <v>40</v>
      </c>
      <c r="D233" s="82" t="s">
        <v>13</v>
      </c>
      <c r="E233" s="82">
        <v>14</v>
      </c>
      <c r="F233" s="151">
        <v>0</v>
      </c>
      <c r="G233" s="82">
        <v>1</v>
      </c>
      <c r="H233" s="167">
        <f t="shared" si="42"/>
        <v>0</v>
      </c>
      <c r="I233" s="163">
        <f t="shared" si="38"/>
        <v>0</v>
      </c>
      <c r="J233" s="163">
        <f t="shared" si="39"/>
        <v>0</v>
      </c>
    </row>
    <row r="234" spans="1:10" s="87" customFormat="1" x14ac:dyDescent="0.25">
      <c r="A234" s="83" t="s">
        <v>579</v>
      </c>
      <c r="B234" s="117" t="s">
        <v>223</v>
      </c>
      <c r="C234" s="81" t="s">
        <v>224</v>
      </c>
      <c r="D234" s="82" t="s">
        <v>13</v>
      </c>
      <c r="E234" s="82">
        <v>14</v>
      </c>
      <c r="F234" s="151">
        <v>0</v>
      </c>
      <c r="G234" s="82">
        <v>1</v>
      </c>
      <c r="H234" s="167">
        <f t="shared" si="42"/>
        <v>0</v>
      </c>
      <c r="I234" s="163">
        <f t="shared" si="38"/>
        <v>0</v>
      </c>
      <c r="J234" s="163">
        <f t="shared" si="39"/>
        <v>0</v>
      </c>
    </row>
    <row r="235" spans="1:10" s="87" customFormat="1" x14ac:dyDescent="0.25">
      <c r="A235" s="83" t="s">
        <v>580</v>
      </c>
      <c r="B235" s="117" t="s">
        <v>552</v>
      </c>
      <c r="C235" s="81" t="s">
        <v>553</v>
      </c>
      <c r="D235" s="82" t="s">
        <v>13</v>
      </c>
      <c r="E235" s="82">
        <v>21</v>
      </c>
      <c r="F235" s="151">
        <v>0</v>
      </c>
      <c r="G235" s="82">
        <v>1</v>
      </c>
      <c r="H235" s="167">
        <f t="shared" si="42"/>
        <v>0</v>
      </c>
      <c r="I235" s="163">
        <f t="shared" si="38"/>
        <v>0</v>
      </c>
      <c r="J235" s="163">
        <f t="shared" si="39"/>
        <v>0</v>
      </c>
    </row>
    <row r="236" spans="1:10" s="87" customFormat="1" ht="24" customHeight="1" x14ac:dyDescent="0.25">
      <c r="A236" s="83" t="s">
        <v>581</v>
      </c>
      <c r="B236" s="117" t="s">
        <v>555</v>
      </c>
      <c r="C236" s="81" t="s">
        <v>556</v>
      </c>
      <c r="D236" s="82">
        <v>36</v>
      </c>
      <c r="E236" s="82" t="s">
        <v>17</v>
      </c>
      <c r="F236" s="151">
        <v>3600</v>
      </c>
      <c r="G236" s="82">
        <v>1</v>
      </c>
      <c r="H236" s="175">
        <f>$H$3</f>
        <v>0</v>
      </c>
      <c r="I236" s="163">
        <f t="shared" si="38"/>
        <v>3600</v>
      </c>
      <c r="J236" s="163">
        <f t="shared" si="39"/>
        <v>3600</v>
      </c>
    </row>
    <row r="237" spans="1:10" s="87" customFormat="1" x14ac:dyDescent="0.25">
      <c r="A237" s="83" t="s">
        <v>582</v>
      </c>
      <c r="B237" s="117" t="s">
        <v>557</v>
      </c>
      <c r="C237" s="81" t="s">
        <v>558</v>
      </c>
      <c r="D237" s="82" t="s">
        <v>13</v>
      </c>
      <c r="E237" s="82">
        <v>14</v>
      </c>
      <c r="F237" s="151">
        <v>0</v>
      </c>
      <c r="G237" s="82">
        <v>1</v>
      </c>
      <c r="H237" s="167">
        <f t="shared" ref="H237:H238" si="43">$H$2</f>
        <v>0</v>
      </c>
      <c r="I237" s="163">
        <f t="shared" si="38"/>
        <v>0</v>
      </c>
      <c r="J237" s="163">
        <f t="shared" si="39"/>
        <v>0</v>
      </c>
    </row>
    <row r="238" spans="1:10" s="87" customFormat="1" x14ac:dyDescent="0.25">
      <c r="A238" s="83">
        <v>6.3</v>
      </c>
      <c r="B238" s="117" t="s">
        <v>364</v>
      </c>
      <c r="C238" s="81" t="s">
        <v>365</v>
      </c>
      <c r="D238" s="82" t="s">
        <v>13</v>
      </c>
      <c r="E238" s="82">
        <v>21</v>
      </c>
      <c r="F238" s="151">
        <v>5106.3500000000004</v>
      </c>
      <c r="G238" s="82">
        <v>1</v>
      </c>
      <c r="H238" s="167">
        <f t="shared" si="43"/>
        <v>0</v>
      </c>
      <c r="I238" s="163">
        <f t="shared" si="38"/>
        <v>5106.3500000000004</v>
      </c>
      <c r="J238" s="163">
        <f t="shared" si="39"/>
        <v>5106.3500000000004</v>
      </c>
    </row>
    <row r="239" spans="1:10" s="87" customFormat="1" x14ac:dyDescent="0.25">
      <c r="A239" s="83" t="s">
        <v>583</v>
      </c>
      <c r="B239" s="117" t="s">
        <v>367</v>
      </c>
      <c r="C239" s="81" t="s">
        <v>368</v>
      </c>
      <c r="D239" s="82">
        <v>36</v>
      </c>
      <c r="E239" s="82" t="s">
        <v>17</v>
      </c>
      <c r="F239" s="151">
        <v>8280</v>
      </c>
      <c r="G239" s="82">
        <v>1</v>
      </c>
      <c r="H239" s="175">
        <f>$H$3</f>
        <v>0</v>
      </c>
      <c r="I239" s="163">
        <f t="shared" si="38"/>
        <v>8280</v>
      </c>
      <c r="J239" s="163">
        <f t="shared" si="39"/>
        <v>8280</v>
      </c>
    </row>
    <row r="240" spans="1:10" s="87" customFormat="1" x14ac:dyDescent="0.25">
      <c r="A240" s="83" t="s">
        <v>584</v>
      </c>
      <c r="B240" s="117" t="s">
        <v>520</v>
      </c>
      <c r="C240" s="81" t="s">
        <v>521</v>
      </c>
      <c r="D240" s="82" t="s">
        <v>13</v>
      </c>
      <c r="E240" s="82">
        <v>14</v>
      </c>
      <c r="F240" s="151">
        <v>0</v>
      </c>
      <c r="G240" s="82">
        <v>1</v>
      </c>
      <c r="H240" s="167">
        <f t="shared" ref="H240:H254" si="44">$H$2</f>
        <v>0</v>
      </c>
      <c r="I240" s="163">
        <f t="shared" si="38"/>
        <v>0</v>
      </c>
      <c r="J240" s="163">
        <f t="shared" si="39"/>
        <v>0</v>
      </c>
    </row>
    <row r="241" spans="1:10" s="87" customFormat="1" x14ac:dyDescent="0.25">
      <c r="A241" s="83" t="s">
        <v>585</v>
      </c>
      <c r="B241" s="117" t="s">
        <v>20</v>
      </c>
      <c r="C241" s="81" t="s">
        <v>21</v>
      </c>
      <c r="D241" s="82" t="s">
        <v>13</v>
      </c>
      <c r="E241" s="82">
        <v>14</v>
      </c>
      <c r="F241" s="151">
        <v>7296.35</v>
      </c>
      <c r="G241" s="82">
        <v>1</v>
      </c>
      <c r="H241" s="167">
        <f t="shared" si="44"/>
        <v>0</v>
      </c>
      <c r="I241" s="163">
        <f t="shared" si="38"/>
        <v>7296.35</v>
      </c>
      <c r="J241" s="163">
        <f t="shared" si="39"/>
        <v>7296.35</v>
      </c>
    </row>
    <row r="242" spans="1:10" s="87" customFormat="1" x14ac:dyDescent="0.25">
      <c r="A242" s="83" t="s">
        <v>586</v>
      </c>
      <c r="B242" s="117" t="s">
        <v>275</v>
      </c>
      <c r="C242" s="81" t="s">
        <v>276</v>
      </c>
      <c r="D242" s="82" t="s">
        <v>13</v>
      </c>
      <c r="E242" s="82">
        <v>14</v>
      </c>
      <c r="F242" s="151">
        <v>0</v>
      </c>
      <c r="G242" s="82">
        <v>1</v>
      </c>
      <c r="H242" s="167">
        <f t="shared" si="44"/>
        <v>0</v>
      </c>
      <c r="I242" s="163">
        <f t="shared" si="38"/>
        <v>0</v>
      </c>
      <c r="J242" s="163">
        <f t="shared" si="39"/>
        <v>0</v>
      </c>
    </row>
    <row r="243" spans="1:10" s="87" customFormat="1" x14ac:dyDescent="0.25">
      <c r="A243" s="83" t="s">
        <v>587</v>
      </c>
      <c r="B243" s="117" t="s">
        <v>373</v>
      </c>
      <c r="C243" s="81" t="s">
        <v>374</v>
      </c>
      <c r="D243" s="82" t="s">
        <v>13</v>
      </c>
      <c r="E243" s="82">
        <v>14</v>
      </c>
      <c r="F243" s="151">
        <v>0</v>
      </c>
      <c r="G243" s="82">
        <v>1</v>
      </c>
      <c r="H243" s="167">
        <f t="shared" si="44"/>
        <v>0</v>
      </c>
      <c r="I243" s="163">
        <f t="shared" si="38"/>
        <v>0</v>
      </c>
      <c r="J243" s="163">
        <f t="shared" si="39"/>
        <v>0</v>
      </c>
    </row>
    <row r="244" spans="1:10" s="87" customFormat="1" x14ac:dyDescent="0.25">
      <c r="A244" s="83" t="s">
        <v>588</v>
      </c>
      <c r="B244" s="117" t="s">
        <v>22</v>
      </c>
      <c r="C244" s="81" t="s">
        <v>23</v>
      </c>
      <c r="D244" s="82" t="s">
        <v>13</v>
      </c>
      <c r="E244" s="82">
        <v>14</v>
      </c>
      <c r="F244" s="151">
        <v>14596.35</v>
      </c>
      <c r="G244" s="82">
        <v>1</v>
      </c>
      <c r="H244" s="167">
        <f t="shared" si="44"/>
        <v>0</v>
      </c>
      <c r="I244" s="163">
        <f t="shared" si="38"/>
        <v>14596.35</v>
      </c>
      <c r="J244" s="163">
        <f t="shared" si="39"/>
        <v>14596.35</v>
      </c>
    </row>
    <row r="245" spans="1:10" s="87" customFormat="1" x14ac:dyDescent="0.25">
      <c r="A245" s="83" t="s">
        <v>589</v>
      </c>
      <c r="B245" s="117" t="s">
        <v>24</v>
      </c>
      <c r="C245" s="81" t="s">
        <v>25</v>
      </c>
      <c r="D245" s="82" t="s">
        <v>13</v>
      </c>
      <c r="E245" s="82">
        <v>14</v>
      </c>
      <c r="F245" s="151">
        <v>14596.35</v>
      </c>
      <c r="G245" s="82">
        <v>1</v>
      </c>
      <c r="H245" s="167">
        <f t="shared" si="44"/>
        <v>0</v>
      </c>
      <c r="I245" s="163">
        <f t="shared" si="38"/>
        <v>14596.35</v>
      </c>
      <c r="J245" s="163">
        <f t="shared" si="39"/>
        <v>14596.35</v>
      </c>
    </row>
    <row r="246" spans="1:10" s="87" customFormat="1" x14ac:dyDescent="0.25">
      <c r="A246" s="83" t="s">
        <v>590</v>
      </c>
      <c r="B246" s="117" t="s">
        <v>26</v>
      </c>
      <c r="C246" s="81" t="s">
        <v>27</v>
      </c>
      <c r="D246" s="82" t="s">
        <v>13</v>
      </c>
      <c r="E246" s="82">
        <v>14</v>
      </c>
      <c r="F246" s="151">
        <v>7296.35</v>
      </c>
      <c r="G246" s="82">
        <v>1</v>
      </c>
      <c r="H246" s="167">
        <f t="shared" si="44"/>
        <v>0</v>
      </c>
      <c r="I246" s="163">
        <f t="shared" si="38"/>
        <v>7296.35</v>
      </c>
      <c r="J246" s="163">
        <f t="shared" si="39"/>
        <v>7296.35</v>
      </c>
    </row>
    <row r="247" spans="1:10" s="87" customFormat="1" x14ac:dyDescent="0.25">
      <c r="A247" s="83" t="s">
        <v>591</v>
      </c>
      <c r="B247" s="117" t="s">
        <v>26</v>
      </c>
      <c r="C247" s="81" t="s">
        <v>27</v>
      </c>
      <c r="D247" s="82" t="s">
        <v>13</v>
      </c>
      <c r="E247" s="82">
        <v>14</v>
      </c>
      <c r="F247" s="151">
        <v>7296.35</v>
      </c>
      <c r="G247" s="82">
        <v>1</v>
      </c>
      <c r="H247" s="167">
        <f t="shared" si="44"/>
        <v>0</v>
      </c>
      <c r="I247" s="163">
        <f t="shared" si="38"/>
        <v>7296.35</v>
      </c>
      <c r="J247" s="163">
        <f t="shared" si="39"/>
        <v>7296.35</v>
      </c>
    </row>
    <row r="248" spans="1:10" s="87" customFormat="1" x14ac:dyDescent="0.25">
      <c r="A248" s="83" t="s">
        <v>592</v>
      </c>
      <c r="B248" s="117" t="s">
        <v>26</v>
      </c>
      <c r="C248" s="81" t="s">
        <v>27</v>
      </c>
      <c r="D248" s="82" t="s">
        <v>13</v>
      </c>
      <c r="E248" s="82">
        <v>14</v>
      </c>
      <c r="F248" s="151">
        <v>7296.35</v>
      </c>
      <c r="G248" s="82">
        <v>1</v>
      </c>
      <c r="H248" s="167">
        <f t="shared" si="44"/>
        <v>0</v>
      </c>
      <c r="I248" s="163">
        <f t="shared" si="38"/>
        <v>7296.35</v>
      </c>
      <c r="J248" s="163">
        <f t="shared" si="39"/>
        <v>7296.35</v>
      </c>
    </row>
    <row r="249" spans="1:10" s="87" customFormat="1" x14ac:dyDescent="0.25">
      <c r="A249" s="83" t="s">
        <v>593</v>
      </c>
      <c r="B249" s="117" t="s">
        <v>26</v>
      </c>
      <c r="C249" s="81" t="s">
        <v>27</v>
      </c>
      <c r="D249" s="82" t="s">
        <v>13</v>
      </c>
      <c r="E249" s="82">
        <v>14</v>
      </c>
      <c r="F249" s="151">
        <v>7296.35</v>
      </c>
      <c r="G249" s="82">
        <v>1</v>
      </c>
      <c r="H249" s="167">
        <f t="shared" si="44"/>
        <v>0</v>
      </c>
      <c r="I249" s="163">
        <f t="shared" si="38"/>
        <v>7296.35</v>
      </c>
      <c r="J249" s="163">
        <f t="shared" si="39"/>
        <v>7296.35</v>
      </c>
    </row>
    <row r="250" spans="1:10" s="87" customFormat="1" x14ac:dyDescent="0.25">
      <c r="A250" s="83" t="s">
        <v>594</v>
      </c>
      <c r="B250" s="117" t="s">
        <v>26</v>
      </c>
      <c r="C250" s="81" t="s">
        <v>27</v>
      </c>
      <c r="D250" s="82" t="s">
        <v>13</v>
      </c>
      <c r="E250" s="82">
        <v>14</v>
      </c>
      <c r="F250" s="151">
        <v>7296.35</v>
      </c>
      <c r="G250" s="82">
        <v>1</v>
      </c>
      <c r="H250" s="167">
        <f t="shared" si="44"/>
        <v>0</v>
      </c>
      <c r="I250" s="163">
        <f t="shared" si="38"/>
        <v>7296.35</v>
      </c>
      <c r="J250" s="163">
        <f t="shared" si="39"/>
        <v>7296.35</v>
      </c>
    </row>
    <row r="251" spans="1:10" s="87" customFormat="1" x14ac:dyDescent="0.25">
      <c r="A251" s="83" t="s">
        <v>595</v>
      </c>
      <c r="B251" s="117" t="s">
        <v>383</v>
      </c>
      <c r="C251" s="81" t="s">
        <v>384</v>
      </c>
      <c r="D251" s="82" t="s">
        <v>13</v>
      </c>
      <c r="E251" s="82">
        <v>14</v>
      </c>
      <c r="F251" s="151">
        <v>2916.35</v>
      </c>
      <c r="G251" s="82">
        <v>1</v>
      </c>
      <c r="H251" s="167">
        <f t="shared" si="44"/>
        <v>0</v>
      </c>
      <c r="I251" s="163">
        <f t="shared" si="38"/>
        <v>2916.35</v>
      </c>
      <c r="J251" s="163">
        <f t="shared" si="39"/>
        <v>2916.35</v>
      </c>
    </row>
    <row r="252" spans="1:10" s="87" customFormat="1" x14ac:dyDescent="0.25">
      <c r="A252" s="83" t="s">
        <v>596</v>
      </c>
      <c r="B252" s="117" t="s">
        <v>30</v>
      </c>
      <c r="C252" s="81" t="s">
        <v>31</v>
      </c>
      <c r="D252" s="82" t="s">
        <v>13</v>
      </c>
      <c r="E252" s="82">
        <v>14</v>
      </c>
      <c r="F252" s="151">
        <v>0</v>
      </c>
      <c r="G252" s="82">
        <v>4</v>
      </c>
      <c r="H252" s="167">
        <f t="shared" si="44"/>
        <v>0</v>
      </c>
      <c r="I252" s="163">
        <f t="shared" si="38"/>
        <v>0</v>
      </c>
      <c r="J252" s="163">
        <f t="shared" si="39"/>
        <v>0</v>
      </c>
    </row>
    <row r="253" spans="1:10" s="87" customFormat="1" x14ac:dyDescent="0.25">
      <c r="A253" s="83" t="s">
        <v>597</v>
      </c>
      <c r="B253" s="117" t="s">
        <v>386</v>
      </c>
      <c r="C253" s="81" t="s">
        <v>384</v>
      </c>
      <c r="D253" s="82" t="s">
        <v>13</v>
      </c>
      <c r="E253" s="82">
        <v>14</v>
      </c>
      <c r="F253" s="151">
        <v>2916.35</v>
      </c>
      <c r="G253" s="82">
        <v>1</v>
      </c>
      <c r="H253" s="167">
        <f t="shared" si="44"/>
        <v>0</v>
      </c>
      <c r="I253" s="163">
        <f t="shared" si="38"/>
        <v>2916.35</v>
      </c>
      <c r="J253" s="163">
        <f t="shared" si="39"/>
        <v>2916.35</v>
      </c>
    </row>
    <row r="254" spans="1:10" s="87" customFormat="1" x14ac:dyDescent="0.25">
      <c r="A254" s="83">
        <v>6.4</v>
      </c>
      <c r="B254" s="117" t="s">
        <v>535</v>
      </c>
      <c r="C254" s="81" t="s">
        <v>536</v>
      </c>
      <c r="D254" s="82" t="s">
        <v>13</v>
      </c>
      <c r="E254" s="82">
        <v>14</v>
      </c>
      <c r="F254" s="151">
        <v>13530</v>
      </c>
      <c r="G254" s="82">
        <v>1</v>
      </c>
      <c r="H254" s="167">
        <f t="shared" si="44"/>
        <v>0</v>
      </c>
      <c r="I254" s="163">
        <f t="shared" si="38"/>
        <v>13530</v>
      </c>
      <c r="J254" s="163">
        <f t="shared" si="39"/>
        <v>13530</v>
      </c>
    </row>
    <row r="255" spans="1:10" s="87" customFormat="1" x14ac:dyDescent="0.25">
      <c r="A255" s="83" t="s">
        <v>598</v>
      </c>
      <c r="B255" s="117" t="s">
        <v>538</v>
      </c>
      <c r="C255" s="81" t="s">
        <v>539</v>
      </c>
      <c r="D255" s="82">
        <v>36</v>
      </c>
      <c r="E255" s="82" t="s">
        <v>17</v>
      </c>
      <c r="F255" s="151">
        <v>0</v>
      </c>
      <c r="G255" s="82">
        <v>1</v>
      </c>
      <c r="H255" s="175">
        <f>$H$3</f>
        <v>0</v>
      </c>
      <c r="I255" s="163">
        <f t="shared" si="38"/>
        <v>0</v>
      </c>
      <c r="J255" s="163">
        <f t="shared" si="39"/>
        <v>0</v>
      </c>
    </row>
    <row r="256" spans="1:10" s="87" customFormat="1" x14ac:dyDescent="0.25">
      <c r="A256" s="83" t="s">
        <v>599</v>
      </c>
      <c r="B256" s="117" t="s">
        <v>541</v>
      </c>
      <c r="C256" s="81" t="s">
        <v>542</v>
      </c>
      <c r="D256" s="82" t="s">
        <v>13</v>
      </c>
      <c r="E256" s="82">
        <v>14</v>
      </c>
      <c r="F256" s="151">
        <v>0</v>
      </c>
      <c r="G256" s="82">
        <v>10</v>
      </c>
      <c r="H256" s="167">
        <f t="shared" ref="H256:H259" si="45">$H$2</f>
        <v>0</v>
      </c>
      <c r="I256" s="163">
        <f t="shared" si="38"/>
        <v>0</v>
      </c>
      <c r="J256" s="163">
        <f t="shared" si="39"/>
        <v>0</v>
      </c>
    </row>
    <row r="257" spans="1:14" s="87" customFormat="1" x14ac:dyDescent="0.25">
      <c r="A257" s="83" t="s">
        <v>600</v>
      </c>
      <c r="B257" s="117" t="s">
        <v>226</v>
      </c>
      <c r="C257" s="81" t="s">
        <v>227</v>
      </c>
      <c r="D257" s="82" t="s">
        <v>13</v>
      </c>
      <c r="E257" s="82">
        <v>14</v>
      </c>
      <c r="F257" s="151">
        <v>0</v>
      </c>
      <c r="G257" s="82">
        <v>10</v>
      </c>
      <c r="H257" s="167">
        <f t="shared" si="45"/>
        <v>0</v>
      </c>
      <c r="I257" s="163">
        <f t="shared" si="38"/>
        <v>0</v>
      </c>
      <c r="J257" s="163">
        <f t="shared" si="39"/>
        <v>0</v>
      </c>
    </row>
    <row r="258" spans="1:14" s="87" customFormat="1" x14ac:dyDescent="0.25">
      <c r="A258" s="83" t="s">
        <v>601</v>
      </c>
      <c r="B258" s="117" t="s">
        <v>33</v>
      </c>
      <c r="C258" s="81" t="s">
        <v>34</v>
      </c>
      <c r="D258" s="82" t="s">
        <v>13</v>
      </c>
      <c r="E258" s="82">
        <v>14</v>
      </c>
      <c r="F258" s="151">
        <v>0</v>
      </c>
      <c r="G258" s="82">
        <v>10</v>
      </c>
      <c r="H258" s="167">
        <f t="shared" si="45"/>
        <v>0</v>
      </c>
      <c r="I258" s="163">
        <f t="shared" si="38"/>
        <v>0</v>
      </c>
      <c r="J258" s="163">
        <f t="shared" si="39"/>
        <v>0</v>
      </c>
    </row>
    <row r="259" spans="1:14" s="87" customFormat="1" x14ac:dyDescent="0.25">
      <c r="A259" s="83" t="s">
        <v>602</v>
      </c>
      <c r="B259" s="117" t="s">
        <v>546</v>
      </c>
      <c r="C259" s="81" t="s">
        <v>547</v>
      </c>
      <c r="D259" s="82" t="s">
        <v>13</v>
      </c>
      <c r="E259" s="82">
        <v>14</v>
      </c>
      <c r="F259" s="151">
        <v>0</v>
      </c>
      <c r="G259" s="82">
        <v>10</v>
      </c>
      <c r="H259" s="167">
        <f t="shared" si="45"/>
        <v>0</v>
      </c>
      <c r="I259" s="163">
        <f t="shared" si="38"/>
        <v>0</v>
      </c>
      <c r="J259" s="163">
        <f t="shared" si="39"/>
        <v>0</v>
      </c>
    </row>
    <row r="260" spans="1:14" s="87" customFormat="1" x14ac:dyDescent="0.25">
      <c r="A260" s="83" t="s">
        <v>603</v>
      </c>
      <c r="B260" s="117" t="s">
        <v>549</v>
      </c>
      <c r="C260" s="81" t="s">
        <v>550</v>
      </c>
      <c r="D260" s="82">
        <v>36</v>
      </c>
      <c r="E260" s="82" t="s">
        <v>17</v>
      </c>
      <c r="F260" s="151">
        <v>198</v>
      </c>
      <c r="G260" s="82">
        <v>10</v>
      </c>
      <c r="H260" s="175">
        <f>$H$3</f>
        <v>0</v>
      </c>
      <c r="I260" s="163">
        <f t="shared" si="38"/>
        <v>198</v>
      </c>
      <c r="J260" s="163">
        <f t="shared" si="39"/>
        <v>1980</v>
      </c>
    </row>
    <row r="261" spans="1:14" x14ac:dyDescent="0.25">
      <c r="A261" s="71"/>
      <c r="B261" s="71"/>
      <c r="D261" s="71"/>
      <c r="E261" s="71"/>
      <c r="F261" s="71"/>
      <c r="G261" s="71"/>
    </row>
    <row r="262" spans="1:14" ht="15.75" thickBot="1" x14ac:dyDescent="0.3">
      <c r="A262" s="224"/>
      <c r="B262" s="313" t="s">
        <v>836</v>
      </c>
      <c r="C262" s="313"/>
      <c r="D262" s="313"/>
      <c r="E262" s="313"/>
      <c r="F262" s="313"/>
      <c r="G262" s="224"/>
      <c r="H262" s="225"/>
      <c r="I262" s="225"/>
      <c r="J262" s="225"/>
      <c r="K262" s="224"/>
      <c r="L262" s="224"/>
      <c r="M262" s="224"/>
      <c r="N262" s="224"/>
    </row>
    <row r="263" spans="1:14" s="87" customFormat="1" ht="15.75" thickTop="1" x14ac:dyDescent="0.25">
      <c r="A263" s="88">
        <v>4</v>
      </c>
      <c r="B263" s="133" t="s">
        <v>318</v>
      </c>
      <c r="C263" s="89" t="s">
        <v>319</v>
      </c>
      <c r="D263" s="90" t="s">
        <v>13</v>
      </c>
      <c r="E263" s="90" t="s">
        <v>17</v>
      </c>
      <c r="F263" s="149">
        <v>0</v>
      </c>
      <c r="G263" s="90">
        <v>1</v>
      </c>
      <c r="H263" s="167">
        <f t="shared" ref="H263:H264" si="46">$H$2</f>
        <v>0</v>
      </c>
      <c r="I263" s="163">
        <f t="shared" ref="I263:I311" si="47">ROUND(F263-(F263*H263),2)</f>
        <v>0</v>
      </c>
      <c r="J263" s="163">
        <f t="shared" ref="J263:J311" si="48">ROUND((I263*G263),2)</f>
        <v>0</v>
      </c>
    </row>
    <row r="264" spans="1:14" s="87" customFormat="1" x14ac:dyDescent="0.25">
      <c r="A264" s="88">
        <v>4.0999999999999996</v>
      </c>
      <c r="B264" s="115" t="s">
        <v>320</v>
      </c>
      <c r="C264" s="89" t="s">
        <v>321</v>
      </c>
      <c r="D264" s="90" t="s">
        <v>13</v>
      </c>
      <c r="E264" s="90">
        <v>21</v>
      </c>
      <c r="F264" s="149">
        <v>0</v>
      </c>
      <c r="G264" s="90">
        <v>1</v>
      </c>
      <c r="H264" s="167">
        <f t="shared" si="46"/>
        <v>0</v>
      </c>
      <c r="I264" s="163">
        <f t="shared" si="47"/>
        <v>0</v>
      </c>
      <c r="J264" s="163">
        <f t="shared" si="48"/>
        <v>0</v>
      </c>
    </row>
    <row r="265" spans="1:14" s="87" customFormat="1" x14ac:dyDescent="0.25">
      <c r="A265" s="88" t="s">
        <v>322</v>
      </c>
      <c r="B265" s="115" t="s">
        <v>228</v>
      </c>
      <c r="C265" s="89" t="s">
        <v>229</v>
      </c>
      <c r="D265" s="90">
        <v>36</v>
      </c>
      <c r="E265" s="90" t="s">
        <v>17</v>
      </c>
      <c r="F265" s="149">
        <v>0</v>
      </c>
      <c r="G265" s="90">
        <v>1</v>
      </c>
      <c r="H265" s="175">
        <f>$H$3</f>
        <v>0</v>
      </c>
      <c r="I265" s="163">
        <f t="shared" si="47"/>
        <v>0</v>
      </c>
      <c r="J265" s="163">
        <f t="shared" si="48"/>
        <v>0</v>
      </c>
    </row>
    <row r="266" spans="1:14" s="87" customFormat="1" x14ac:dyDescent="0.25">
      <c r="A266" s="88" t="s">
        <v>323</v>
      </c>
      <c r="B266" s="115" t="s">
        <v>324</v>
      </c>
      <c r="C266" s="89" t="s">
        <v>325</v>
      </c>
      <c r="D266" s="90" t="s">
        <v>13</v>
      </c>
      <c r="E266" s="90">
        <v>14</v>
      </c>
      <c r="F266" s="149">
        <v>0</v>
      </c>
      <c r="G266" s="90">
        <v>1</v>
      </c>
      <c r="H266" s="167">
        <f t="shared" ref="H266:H268" si="49">$H$2</f>
        <v>0</v>
      </c>
      <c r="I266" s="163">
        <f t="shared" si="47"/>
        <v>0</v>
      </c>
      <c r="J266" s="163">
        <f t="shared" si="48"/>
        <v>0</v>
      </c>
    </row>
    <row r="267" spans="1:14" s="87" customFormat="1" x14ac:dyDescent="0.25">
      <c r="A267" s="88" t="s">
        <v>326</v>
      </c>
      <c r="B267" s="115" t="s">
        <v>50</v>
      </c>
      <c r="C267" s="89" t="s">
        <v>51</v>
      </c>
      <c r="D267" s="90" t="s">
        <v>13</v>
      </c>
      <c r="E267" s="90">
        <v>14</v>
      </c>
      <c r="F267" s="149">
        <v>0</v>
      </c>
      <c r="G267" s="90">
        <v>1</v>
      </c>
      <c r="H267" s="167">
        <f t="shared" si="49"/>
        <v>0</v>
      </c>
      <c r="I267" s="163">
        <f t="shared" si="47"/>
        <v>0</v>
      </c>
      <c r="J267" s="163">
        <f t="shared" si="48"/>
        <v>0</v>
      </c>
    </row>
    <row r="268" spans="1:14" s="87" customFormat="1" x14ac:dyDescent="0.25">
      <c r="A268" s="88" t="s">
        <v>327</v>
      </c>
      <c r="B268" s="115" t="s">
        <v>328</v>
      </c>
      <c r="C268" s="89" t="s">
        <v>329</v>
      </c>
      <c r="D268" s="90" t="s">
        <v>13</v>
      </c>
      <c r="E268" s="90">
        <v>21</v>
      </c>
      <c r="F268" s="149">
        <v>255.5</v>
      </c>
      <c r="G268" s="90">
        <v>10</v>
      </c>
      <c r="H268" s="167">
        <f t="shared" si="49"/>
        <v>0</v>
      </c>
      <c r="I268" s="163">
        <f t="shared" si="47"/>
        <v>255.5</v>
      </c>
      <c r="J268" s="163">
        <f t="shared" si="48"/>
        <v>2555</v>
      </c>
    </row>
    <row r="269" spans="1:14" s="87" customFormat="1" x14ac:dyDescent="0.25">
      <c r="A269" s="88" t="s">
        <v>330</v>
      </c>
      <c r="B269" s="115" t="s">
        <v>43</v>
      </c>
      <c r="C269" s="89" t="s">
        <v>44</v>
      </c>
      <c r="D269" s="90">
        <v>36</v>
      </c>
      <c r="E269" s="90" t="s">
        <v>17</v>
      </c>
      <c r="F269" s="149">
        <v>159</v>
      </c>
      <c r="G269" s="90">
        <v>10</v>
      </c>
      <c r="H269" s="175">
        <f>$H$3</f>
        <v>0</v>
      </c>
      <c r="I269" s="163">
        <f t="shared" si="47"/>
        <v>159</v>
      </c>
      <c r="J269" s="163">
        <f t="shared" si="48"/>
        <v>1590</v>
      </c>
    </row>
    <row r="270" spans="1:14" s="87" customFormat="1" x14ac:dyDescent="0.25">
      <c r="A270" s="88" t="s">
        <v>331</v>
      </c>
      <c r="B270" s="115" t="s">
        <v>332</v>
      </c>
      <c r="C270" s="89" t="s">
        <v>333</v>
      </c>
      <c r="D270" s="90" t="s">
        <v>13</v>
      </c>
      <c r="E270" s="90">
        <v>21</v>
      </c>
      <c r="F270" s="149">
        <v>0</v>
      </c>
      <c r="G270" s="90">
        <v>10</v>
      </c>
      <c r="H270" s="167">
        <f t="shared" ref="H270:H278" si="50">$H$2</f>
        <v>0</v>
      </c>
      <c r="I270" s="163">
        <f t="shared" si="47"/>
        <v>0</v>
      </c>
      <c r="J270" s="163">
        <f t="shared" si="48"/>
        <v>0</v>
      </c>
    </row>
    <row r="271" spans="1:14" s="87" customFormat="1" x14ac:dyDescent="0.25">
      <c r="A271" s="88" t="s">
        <v>334</v>
      </c>
      <c r="B271" s="115" t="s">
        <v>335</v>
      </c>
      <c r="C271" s="89" t="s">
        <v>336</v>
      </c>
      <c r="D271" s="90" t="s">
        <v>13</v>
      </c>
      <c r="E271" s="90">
        <v>21</v>
      </c>
      <c r="F271" s="149">
        <v>0</v>
      </c>
      <c r="G271" s="90">
        <v>1</v>
      </c>
      <c r="H271" s="167">
        <f t="shared" si="50"/>
        <v>0</v>
      </c>
      <c r="I271" s="163">
        <f t="shared" si="47"/>
        <v>0</v>
      </c>
      <c r="J271" s="163">
        <f t="shared" si="48"/>
        <v>0</v>
      </c>
    </row>
    <row r="272" spans="1:14" s="87" customFormat="1" x14ac:dyDescent="0.25">
      <c r="A272" s="88" t="s">
        <v>337</v>
      </c>
      <c r="B272" s="115" t="s">
        <v>48</v>
      </c>
      <c r="C272" s="89" t="s">
        <v>49</v>
      </c>
      <c r="D272" s="90" t="s">
        <v>13</v>
      </c>
      <c r="E272" s="90">
        <v>21</v>
      </c>
      <c r="F272" s="149">
        <v>0</v>
      </c>
      <c r="G272" s="90">
        <v>10</v>
      </c>
      <c r="H272" s="167">
        <f t="shared" si="50"/>
        <v>0</v>
      </c>
      <c r="I272" s="163">
        <f t="shared" si="47"/>
        <v>0</v>
      </c>
      <c r="J272" s="163">
        <f t="shared" si="48"/>
        <v>0</v>
      </c>
    </row>
    <row r="273" spans="1:10" s="87" customFormat="1" x14ac:dyDescent="0.25">
      <c r="A273" s="88" t="s">
        <v>338</v>
      </c>
      <c r="B273" s="115" t="s">
        <v>46</v>
      </c>
      <c r="C273" s="89" t="s">
        <v>47</v>
      </c>
      <c r="D273" s="90" t="s">
        <v>13</v>
      </c>
      <c r="E273" s="90">
        <v>14</v>
      </c>
      <c r="F273" s="149">
        <v>0</v>
      </c>
      <c r="G273" s="90">
        <v>10</v>
      </c>
      <c r="H273" s="167">
        <f t="shared" si="50"/>
        <v>0</v>
      </c>
      <c r="I273" s="163">
        <f t="shared" si="47"/>
        <v>0</v>
      </c>
      <c r="J273" s="163">
        <f t="shared" si="48"/>
        <v>0</v>
      </c>
    </row>
    <row r="274" spans="1:10" s="87" customFormat="1" x14ac:dyDescent="0.25">
      <c r="A274" s="88" t="s">
        <v>339</v>
      </c>
      <c r="B274" s="115" t="s">
        <v>45</v>
      </c>
      <c r="C274" s="89" t="s">
        <v>230</v>
      </c>
      <c r="D274" s="90" t="s">
        <v>13</v>
      </c>
      <c r="E274" s="90">
        <v>14</v>
      </c>
      <c r="F274" s="149">
        <v>0</v>
      </c>
      <c r="G274" s="90">
        <v>10</v>
      </c>
      <c r="H274" s="167">
        <f t="shared" si="50"/>
        <v>0</v>
      </c>
      <c r="I274" s="163">
        <f t="shared" si="47"/>
        <v>0</v>
      </c>
      <c r="J274" s="163">
        <f t="shared" si="48"/>
        <v>0</v>
      </c>
    </row>
    <row r="275" spans="1:10" s="87" customFormat="1" x14ac:dyDescent="0.25">
      <c r="A275" s="88" t="s">
        <v>340</v>
      </c>
      <c r="B275" s="115" t="s">
        <v>231</v>
      </c>
      <c r="C275" s="89" t="s">
        <v>232</v>
      </c>
      <c r="D275" s="90" t="s">
        <v>13</v>
      </c>
      <c r="E275" s="90">
        <v>14</v>
      </c>
      <c r="F275" s="149">
        <v>0</v>
      </c>
      <c r="G275" s="90">
        <v>10</v>
      </c>
      <c r="H275" s="167">
        <f t="shared" si="50"/>
        <v>0</v>
      </c>
      <c r="I275" s="163">
        <f t="shared" si="47"/>
        <v>0</v>
      </c>
      <c r="J275" s="163">
        <f t="shared" si="48"/>
        <v>0</v>
      </c>
    </row>
    <row r="276" spans="1:10" s="87" customFormat="1" x14ac:dyDescent="0.25">
      <c r="A276" s="88" t="s">
        <v>341</v>
      </c>
      <c r="B276" s="115" t="s">
        <v>233</v>
      </c>
      <c r="C276" s="89" t="s">
        <v>234</v>
      </c>
      <c r="D276" s="90" t="s">
        <v>13</v>
      </c>
      <c r="E276" s="90">
        <v>21</v>
      </c>
      <c r="F276" s="149">
        <v>0</v>
      </c>
      <c r="G276" s="90">
        <v>10</v>
      </c>
      <c r="H276" s="167">
        <f t="shared" si="50"/>
        <v>0</v>
      </c>
      <c r="I276" s="163">
        <f t="shared" si="47"/>
        <v>0</v>
      </c>
      <c r="J276" s="163">
        <f t="shared" si="48"/>
        <v>0</v>
      </c>
    </row>
    <row r="277" spans="1:10" s="87" customFormat="1" x14ac:dyDescent="0.25">
      <c r="A277" s="88" t="s">
        <v>342</v>
      </c>
      <c r="B277" s="115" t="s">
        <v>235</v>
      </c>
      <c r="C277" s="89" t="s">
        <v>236</v>
      </c>
      <c r="D277" s="90" t="s">
        <v>13</v>
      </c>
      <c r="E277" s="90">
        <v>21</v>
      </c>
      <c r="F277" s="149">
        <v>0</v>
      </c>
      <c r="G277" s="90">
        <v>1</v>
      </c>
      <c r="H277" s="167">
        <f t="shared" si="50"/>
        <v>0</v>
      </c>
      <c r="I277" s="163">
        <f t="shared" si="47"/>
        <v>0</v>
      </c>
      <c r="J277" s="163">
        <f t="shared" si="48"/>
        <v>0</v>
      </c>
    </row>
    <row r="278" spans="1:10" s="87" customFormat="1" x14ac:dyDescent="0.25">
      <c r="A278" s="88">
        <v>4.2</v>
      </c>
      <c r="B278" s="115" t="s">
        <v>219</v>
      </c>
      <c r="C278" s="89" t="s">
        <v>220</v>
      </c>
      <c r="D278" s="90" t="s">
        <v>13</v>
      </c>
      <c r="E278" s="90">
        <v>14</v>
      </c>
      <c r="F278" s="149">
        <v>0</v>
      </c>
      <c r="G278" s="90">
        <v>1</v>
      </c>
      <c r="H278" s="167">
        <f t="shared" si="50"/>
        <v>0</v>
      </c>
      <c r="I278" s="163">
        <f t="shared" si="47"/>
        <v>0</v>
      </c>
      <c r="J278" s="163">
        <f t="shared" si="48"/>
        <v>0</v>
      </c>
    </row>
    <row r="279" spans="1:10" s="87" customFormat="1" ht="24" customHeight="1" x14ac:dyDescent="0.25">
      <c r="A279" s="88" t="s">
        <v>343</v>
      </c>
      <c r="B279" s="115" t="s">
        <v>221</v>
      </c>
      <c r="C279" s="89" t="s">
        <v>222</v>
      </c>
      <c r="D279" s="90">
        <v>36</v>
      </c>
      <c r="E279" s="90" t="s">
        <v>17</v>
      </c>
      <c r="F279" s="149">
        <v>0</v>
      </c>
      <c r="G279" s="90">
        <v>1</v>
      </c>
      <c r="H279" s="175">
        <f>$H$3</f>
        <v>0</v>
      </c>
      <c r="I279" s="163">
        <f t="shared" si="47"/>
        <v>0</v>
      </c>
      <c r="J279" s="163">
        <f t="shared" si="48"/>
        <v>0</v>
      </c>
    </row>
    <row r="280" spans="1:10" s="87" customFormat="1" x14ac:dyDescent="0.25">
      <c r="A280" s="88" t="s">
        <v>344</v>
      </c>
      <c r="B280" s="115" t="s">
        <v>345</v>
      </c>
      <c r="C280" s="89" t="s">
        <v>346</v>
      </c>
      <c r="D280" s="90" t="s">
        <v>13</v>
      </c>
      <c r="E280" s="90">
        <v>21</v>
      </c>
      <c r="F280" s="149">
        <v>200</v>
      </c>
      <c r="G280" s="90">
        <v>1</v>
      </c>
      <c r="H280" s="167">
        <f>$H$2</f>
        <v>0</v>
      </c>
      <c r="I280" s="163">
        <f t="shared" si="47"/>
        <v>200</v>
      </c>
      <c r="J280" s="163">
        <f t="shared" si="48"/>
        <v>200</v>
      </c>
    </row>
    <row r="281" spans="1:10" s="87" customFormat="1" ht="24" customHeight="1" x14ac:dyDescent="0.25">
      <c r="A281" s="88" t="s">
        <v>347</v>
      </c>
      <c r="B281" s="115" t="s">
        <v>348</v>
      </c>
      <c r="C281" s="89" t="s">
        <v>349</v>
      </c>
      <c r="D281" s="90">
        <v>36</v>
      </c>
      <c r="E281" s="90" t="s">
        <v>17</v>
      </c>
      <c r="F281" s="149">
        <v>114</v>
      </c>
      <c r="G281" s="90">
        <v>1</v>
      </c>
      <c r="H281" s="175">
        <f>$H$3</f>
        <v>0</v>
      </c>
      <c r="I281" s="163">
        <f t="shared" si="47"/>
        <v>114</v>
      </c>
      <c r="J281" s="163">
        <f t="shared" si="48"/>
        <v>114</v>
      </c>
    </row>
    <row r="282" spans="1:10" s="87" customFormat="1" x14ac:dyDescent="0.25">
      <c r="A282" s="88" t="s">
        <v>350</v>
      </c>
      <c r="B282" s="115" t="s">
        <v>37</v>
      </c>
      <c r="C282" s="89" t="s">
        <v>38</v>
      </c>
      <c r="D282" s="90" t="s">
        <v>13</v>
      </c>
      <c r="E282" s="90">
        <v>14</v>
      </c>
      <c r="F282" s="149">
        <v>0</v>
      </c>
      <c r="G282" s="90">
        <v>1</v>
      </c>
      <c r="H282" s="167">
        <f t="shared" ref="H282:H287" si="51">$H$2</f>
        <v>0</v>
      </c>
      <c r="I282" s="163">
        <f t="shared" si="47"/>
        <v>0</v>
      </c>
      <c r="J282" s="163">
        <f t="shared" si="48"/>
        <v>0</v>
      </c>
    </row>
    <row r="283" spans="1:10" s="87" customFormat="1" x14ac:dyDescent="0.25">
      <c r="A283" s="88" t="s">
        <v>351</v>
      </c>
      <c r="B283" s="115" t="s">
        <v>41</v>
      </c>
      <c r="C283" s="89" t="s">
        <v>42</v>
      </c>
      <c r="D283" s="90" t="s">
        <v>13</v>
      </c>
      <c r="E283" s="90">
        <v>21</v>
      </c>
      <c r="F283" s="149">
        <v>0</v>
      </c>
      <c r="G283" s="90">
        <v>1</v>
      </c>
      <c r="H283" s="167">
        <f t="shared" si="51"/>
        <v>0</v>
      </c>
      <c r="I283" s="163">
        <f t="shared" si="47"/>
        <v>0</v>
      </c>
      <c r="J283" s="163">
        <f t="shared" si="48"/>
        <v>0</v>
      </c>
    </row>
    <row r="284" spans="1:10" s="87" customFormat="1" x14ac:dyDescent="0.25">
      <c r="A284" s="88" t="s">
        <v>352</v>
      </c>
      <c r="B284" s="115" t="s">
        <v>35</v>
      </c>
      <c r="C284" s="89" t="s">
        <v>36</v>
      </c>
      <c r="D284" s="90" t="s">
        <v>13</v>
      </c>
      <c r="E284" s="90">
        <v>14</v>
      </c>
      <c r="F284" s="149">
        <v>0</v>
      </c>
      <c r="G284" s="90">
        <v>1</v>
      </c>
      <c r="H284" s="167">
        <f t="shared" si="51"/>
        <v>0</v>
      </c>
      <c r="I284" s="163">
        <f t="shared" si="47"/>
        <v>0</v>
      </c>
      <c r="J284" s="163">
        <f t="shared" si="48"/>
        <v>0</v>
      </c>
    </row>
    <row r="285" spans="1:10" s="87" customFormat="1" x14ac:dyDescent="0.25">
      <c r="A285" s="88" t="s">
        <v>353</v>
      </c>
      <c r="B285" s="115" t="s">
        <v>39</v>
      </c>
      <c r="C285" s="89" t="s">
        <v>40</v>
      </c>
      <c r="D285" s="90" t="s">
        <v>13</v>
      </c>
      <c r="E285" s="90">
        <v>14</v>
      </c>
      <c r="F285" s="149">
        <v>0</v>
      </c>
      <c r="G285" s="90">
        <v>1</v>
      </c>
      <c r="H285" s="167">
        <f t="shared" si="51"/>
        <v>0</v>
      </c>
      <c r="I285" s="163">
        <f t="shared" si="47"/>
        <v>0</v>
      </c>
      <c r="J285" s="163">
        <f t="shared" si="48"/>
        <v>0</v>
      </c>
    </row>
    <row r="286" spans="1:10" s="87" customFormat="1" x14ac:dyDescent="0.25">
      <c r="A286" s="88" t="s">
        <v>354</v>
      </c>
      <c r="B286" s="115" t="s">
        <v>223</v>
      </c>
      <c r="C286" s="89" t="s">
        <v>224</v>
      </c>
      <c r="D286" s="90" t="s">
        <v>13</v>
      </c>
      <c r="E286" s="90">
        <v>14</v>
      </c>
      <c r="F286" s="149">
        <v>0</v>
      </c>
      <c r="G286" s="90">
        <v>1</v>
      </c>
      <c r="H286" s="167">
        <f t="shared" si="51"/>
        <v>0</v>
      </c>
      <c r="I286" s="163">
        <f t="shared" si="47"/>
        <v>0</v>
      </c>
      <c r="J286" s="163">
        <f t="shared" si="48"/>
        <v>0</v>
      </c>
    </row>
    <row r="287" spans="1:10" s="87" customFormat="1" x14ac:dyDescent="0.25">
      <c r="A287" s="88" t="s">
        <v>355</v>
      </c>
      <c r="B287" s="115" t="s">
        <v>552</v>
      </c>
      <c r="C287" s="89" t="s">
        <v>553</v>
      </c>
      <c r="D287" s="90" t="s">
        <v>13</v>
      </c>
      <c r="E287" s="90">
        <v>21</v>
      </c>
      <c r="F287" s="149">
        <v>0</v>
      </c>
      <c r="G287" s="90">
        <v>1</v>
      </c>
      <c r="H287" s="167">
        <f t="shared" si="51"/>
        <v>0</v>
      </c>
      <c r="I287" s="163">
        <f t="shared" si="47"/>
        <v>0</v>
      </c>
      <c r="J287" s="163">
        <f t="shared" si="48"/>
        <v>0</v>
      </c>
    </row>
    <row r="288" spans="1:10" s="87" customFormat="1" ht="24" customHeight="1" x14ac:dyDescent="0.25">
      <c r="A288" s="88" t="s">
        <v>358</v>
      </c>
      <c r="B288" s="115" t="s">
        <v>555</v>
      </c>
      <c r="C288" s="89" t="s">
        <v>556</v>
      </c>
      <c r="D288" s="90">
        <v>36</v>
      </c>
      <c r="E288" s="90" t="s">
        <v>17</v>
      </c>
      <c r="F288" s="149">
        <v>3600</v>
      </c>
      <c r="G288" s="90">
        <v>1</v>
      </c>
      <c r="H288" s="175">
        <f>$H$3</f>
        <v>0</v>
      </c>
      <c r="I288" s="163">
        <f t="shared" si="47"/>
        <v>3600</v>
      </c>
      <c r="J288" s="163">
        <f t="shared" si="48"/>
        <v>3600</v>
      </c>
    </row>
    <row r="289" spans="1:10" s="87" customFormat="1" x14ac:dyDescent="0.25">
      <c r="A289" s="88" t="s">
        <v>361</v>
      </c>
      <c r="B289" s="115" t="s">
        <v>557</v>
      </c>
      <c r="C289" s="89" t="s">
        <v>558</v>
      </c>
      <c r="D289" s="90" t="s">
        <v>13</v>
      </c>
      <c r="E289" s="90">
        <v>14</v>
      </c>
      <c r="F289" s="149">
        <v>0</v>
      </c>
      <c r="G289" s="90">
        <v>1</v>
      </c>
      <c r="H289" s="167">
        <f t="shared" ref="H289:H290" si="52">$H$2</f>
        <v>0</v>
      </c>
      <c r="I289" s="163">
        <f t="shared" si="47"/>
        <v>0</v>
      </c>
      <c r="J289" s="163">
        <f t="shared" si="48"/>
        <v>0</v>
      </c>
    </row>
    <row r="290" spans="1:10" s="87" customFormat="1" x14ac:dyDescent="0.25">
      <c r="A290" s="88">
        <v>4.3</v>
      </c>
      <c r="B290" s="115" t="s">
        <v>364</v>
      </c>
      <c r="C290" s="89" t="s">
        <v>365</v>
      </c>
      <c r="D290" s="90" t="s">
        <v>13</v>
      </c>
      <c r="E290" s="90">
        <v>21</v>
      </c>
      <c r="F290" s="149">
        <v>5106.3500000000004</v>
      </c>
      <c r="G290" s="90">
        <v>1</v>
      </c>
      <c r="H290" s="167">
        <f t="shared" si="52"/>
        <v>0</v>
      </c>
      <c r="I290" s="163">
        <f t="shared" si="47"/>
        <v>5106.3500000000004</v>
      </c>
      <c r="J290" s="163">
        <f t="shared" si="48"/>
        <v>5106.3500000000004</v>
      </c>
    </row>
    <row r="291" spans="1:10" s="87" customFormat="1" x14ac:dyDescent="0.25">
      <c r="A291" s="88" t="s">
        <v>366</v>
      </c>
      <c r="B291" s="115" t="s">
        <v>367</v>
      </c>
      <c r="C291" s="89" t="s">
        <v>368</v>
      </c>
      <c r="D291" s="90">
        <v>36</v>
      </c>
      <c r="E291" s="90" t="s">
        <v>17</v>
      </c>
      <c r="F291" s="149">
        <v>8280</v>
      </c>
      <c r="G291" s="90">
        <v>1</v>
      </c>
      <c r="H291" s="175">
        <f>$H$3</f>
        <v>0</v>
      </c>
      <c r="I291" s="163">
        <f t="shared" si="47"/>
        <v>8280</v>
      </c>
      <c r="J291" s="163">
        <f t="shared" si="48"/>
        <v>8280</v>
      </c>
    </row>
    <row r="292" spans="1:10" s="87" customFormat="1" x14ac:dyDescent="0.25">
      <c r="A292" s="88" t="s">
        <v>369</v>
      </c>
      <c r="B292" s="115" t="s">
        <v>520</v>
      </c>
      <c r="C292" s="89" t="s">
        <v>521</v>
      </c>
      <c r="D292" s="90" t="s">
        <v>13</v>
      </c>
      <c r="E292" s="90">
        <v>14</v>
      </c>
      <c r="F292" s="149">
        <v>0</v>
      </c>
      <c r="G292" s="90">
        <v>1</v>
      </c>
      <c r="H292" s="167">
        <f t="shared" ref="H292:H305" si="53">$H$2</f>
        <v>0</v>
      </c>
      <c r="I292" s="163">
        <f t="shared" si="47"/>
        <v>0</v>
      </c>
      <c r="J292" s="163">
        <f t="shared" si="48"/>
        <v>0</v>
      </c>
    </row>
    <row r="293" spans="1:10" s="87" customFormat="1" x14ac:dyDescent="0.25">
      <c r="A293" s="88" t="s">
        <v>370</v>
      </c>
      <c r="B293" s="115" t="s">
        <v>20</v>
      </c>
      <c r="C293" s="89" t="s">
        <v>21</v>
      </c>
      <c r="D293" s="90" t="s">
        <v>13</v>
      </c>
      <c r="E293" s="90">
        <v>14</v>
      </c>
      <c r="F293" s="149">
        <v>7296.35</v>
      </c>
      <c r="G293" s="90">
        <v>1</v>
      </c>
      <c r="H293" s="167">
        <f t="shared" si="53"/>
        <v>0</v>
      </c>
      <c r="I293" s="163">
        <f t="shared" si="47"/>
        <v>7296.35</v>
      </c>
      <c r="J293" s="163">
        <f t="shared" si="48"/>
        <v>7296.35</v>
      </c>
    </row>
    <row r="294" spans="1:10" s="87" customFormat="1" x14ac:dyDescent="0.25">
      <c r="A294" s="88" t="s">
        <v>371</v>
      </c>
      <c r="B294" s="115" t="s">
        <v>275</v>
      </c>
      <c r="C294" s="89" t="s">
        <v>276</v>
      </c>
      <c r="D294" s="90" t="s">
        <v>13</v>
      </c>
      <c r="E294" s="90">
        <v>14</v>
      </c>
      <c r="F294" s="149">
        <v>0</v>
      </c>
      <c r="G294" s="90">
        <v>1</v>
      </c>
      <c r="H294" s="167">
        <f t="shared" si="53"/>
        <v>0</v>
      </c>
      <c r="I294" s="163">
        <f t="shared" si="47"/>
        <v>0</v>
      </c>
      <c r="J294" s="163">
        <f t="shared" si="48"/>
        <v>0</v>
      </c>
    </row>
    <row r="295" spans="1:10" s="87" customFormat="1" x14ac:dyDescent="0.25">
      <c r="A295" s="88" t="s">
        <v>372</v>
      </c>
      <c r="B295" s="115" t="s">
        <v>373</v>
      </c>
      <c r="C295" s="89" t="s">
        <v>374</v>
      </c>
      <c r="D295" s="90" t="s">
        <v>13</v>
      </c>
      <c r="E295" s="90">
        <v>14</v>
      </c>
      <c r="F295" s="149">
        <v>0</v>
      </c>
      <c r="G295" s="90">
        <v>1</v>
      </c>
      <c r="H295" s="167">
        <f t="shared" si="53"/>
        <v>0</v>
      </c>
      <c r="I295" s="163">
        <f t="shared" si="47"/>
        <v>0</v>
      </c>
      <c r="J295" s="163">
        <f t="shared" si="48"/>
        <v>0</v>
      </c>
    </row>
    <row r="296" spans="1:10" s="87" customFormat="1" x14ac:dyDescent="0.25">
      <c r="A296" s="88" t="s">
        <v>375</v>
      </c>
      <c r="B296" s="115" t="s">
        <v>22</v>
      </c>
      <c r="C296" s="89" t="s">
        <v>23</v>
      </c>
      <c r="D296" s="90" t="s">
        <v>13</v>
      </c>
      <c r="E296" s="90">
        <v>14</v>
      </c>
      <c r="F296" s="149">
        <v>14596.35</v>
      </c>
      <c r="G296" s="90">
        <v>1</v>
      </c>
      <c r="H296" s="167">
        <f t="shared" si="53"/>
        <v>0</v>
      </c>
      <c r="I296" s="163">
        <f t="shared" si="47"/>
        <v>14596.35</v>
      </c>
      <c r="J296" s="163">
        <f t="shared" si="48"/>
        <v>14596.35</v>
      </c>
    </row>
    <row r="297" spans="1:10" s="87" customFormat="1" x14ac:dyDescent="0.25">
      <c r="A297" s="88" t="s">
        <v>376</v>
      </c>
      <c r="B297" s="115" t="s">
        <v>24</v>
      </c>
      <c r="C297" s="89" t="s">
        <v>25</v>
      </c>
      <c r="D297" s="90" t="s">
        <v>13</v>
      </c>
      <c r="E297" s="90">
        <v>14</v>
      </c>
      <c r="F297" s="149">
        <v>14596.35</v>
      </c>
      <c r="G297" s="90">
        <v>1</v>
      </c>
      <c r="H297" s="167">
        <f t="shared" si="53"/>
        <v>0</v>
      </c>
      <c r="I297" s="163">
        <f t="shared" si="47"/>
        <v>14596.35</v>
      </c>
      <c r="J297" s="163">
        <f t="shared" si="48"/>
        <v>14596.35</v>
      </c>
    </row>
    <row r="298" spans="1:10" s="87" customFormat="1" x14ac:dyDescent="0.25">
      <c r="A298" s="88" t="s">
        <v>377</v>
      </c>
      <c r="B298" s="115" t="s">
        <v>26</v>
      </c>
      <c r="C298" s="89" t="s">
        <v>27</v>
      </c>
      <c r="D298" s="90" t="s">
        <v>13</v>
      </c>
      <c r="E298" s="90">
        <v>14</v>
      </c>
      <c r="F298" s="149">
        <v>7296.35</v>
      </c>
      <c r="G298" s="90">
        <v>1</v>
      </c>
      <c r="H298" s="167">
        <f t="shared" si="53"/>
        <v>0</v>
      </c>
      <c r="I298" s="163">
        <f t="shared" si="47"/>
        <v>7296.35</v>
      </c>
      <c r="J298" s="163">
        <f t="shared" si="48"/>
        <v>7296.35</v>
      </c>
    </row>
    <row r="299" spans="1:10" s="87" customFormat="1" x14ac:dyDescent="0.25">
      <c r="A299" s="88" t="s">
        <v>378</v>
      </c>
      <c r="B299" s="115" t="s">
        <v>26</v>
      </c>
      <c r="C299" s="89" t="s">
        <v>27</v>
      </c>
      <c r="D299" s="90" t="s">
        <v>13</v>
      </c>
      <c r="E299" s="90">
        <v>14</v>
      </c>
      <c r="F299" s="149">
        <v>7296.35</v>
      </c>
      <c r="G299" s="90">
        <v>1</v>
      </c>
      <c r="H299" s="167">
        <f t="shared" si="53"/>
        <v>0</v>
      </c>
      <c r="I299" s="163">
        <f t="shared" si="47"/>
        <v>7296.35</v>
      </c>
      <c r="J299" s="163">
        <f t="shared" si="48"/>
        <v>7296.35</v>
      </c>
    </row>
    <row r="300" spans="1:10" s="87" customFormat="1" x14ac:dyDescent="0.25">
      <c r="A300" s="88" t="s">
        <v>379</v>
      </c>
      <c r="B300" s="115" t="s">
        <v>26</v>
      </c>
      <c r="C300" s="89" t="s">
        <v>27</v>
      </c>
      <c r="D300" s="90" t="s">
        <v>13</v>
      </c>
      <c r="E300" s="90">
        <v>14</v>
      </c>
      <c r="F300" s="149">
        <v>7296.35</v>
      </c>
      <c r="G300" s="90">
        <v>1</v>
      </c>
      <c r="H300" s="167">
        <f t="shared" si="53"/>
        <v>0</v>
      </c>
      <c r="I300" s="163">
        <f t="shared" si="47"/>
        <v>7296.35</v>
      </c>
      <c r="J300" s="163">
        <f t="shared" si="48"/>
        <v>7296.35</v>
      </c>
    </row>
    <row r="301" spans="1:10" s="87" customFormat="1" x14ac:dyDescent="0.25">
      <c r="A301" s="88" t="s">
        <v>380</v>
      </c>
      <c r="B301" s="115" t="s">
        <v>383</v>
      </c>
      <c r="C301" s="89" t="s">
        <v>384</v>
      </c>
      <c r="D301" s="90" t="s">
        <v>13</v>
      </c>
      <c r="E301" s="90">
        <v>14</v>
      </c>
      <c r="F301" s="149">
        <v>2916.35</v>
      </c>
      <c r="G301" s="90">
        <v>1</v>
      </c>
      <c r="H301" s="167">
        <f t="shared" si="53"/>
        <v>0</v>
      </c>
      <c r="I301" s="163">
        <f t="shared" si="47"/>
        <v>2916.35</v>
      </c>
      <c r="J301" s="163">
        <f t="shared" si="48"/>
        <v>2916.35</v>
      </c>
    </row>
    <row r="302" spans="1:10" s="87" customFormat="1" x14ac:dyDescent="0.25">
      <c r="A302" s="88" t="s">
        <v>381</v>
      </c>
      <c r="B302" s="115" t="s">
        <v>30</v>
      </c>
      <c r="C302" s="89" t="s">
        <v>31</v>
      </c>
      <c r="D302" s="90" t="s">
        <v>13</v>
      </c>
      <c r="E302" s="90">
        <v>14</v>
      </c>
      <c r="F302" s="149">
        <v>0</v>
      </c>
      <c r="G302" s="90">
        <v>4</v>
      </c>
      <c r="H302" s="167">
        <f t="shared" si="53"/>
        <v>0</v>
      </c>
      <c r="I302" s="163">
        <f t="shared" si="47"/>
        <v>0</v>
      </c>
      <c r="J302" s="163">
        <f t="shared" si="48"/>
        <v>0</v>
      </c>
    </row>
    <row r="303" spans="1:10" s="87" customFormat="1" x14ac:dyDescent="0.25">
      <c r="A303" s="88" t="s">
        <v>382</v>
      </c>
      <c r="B303" s="115" t="s">
        <v>386</v>
      </c>
      <c r="C303" s="89" t="s">
        <v>384</v>
      </c>
      <c r="D303" s="90" t="s">
        <v>13</v>
      </c>
      <c r="E303" s="90">
        <v>14</v>
      </c>
      <c r="F303" s="149">
        <v>2916.35</v>
      </c>
      <c r="G303" s="90">
        <v>1</v>
      </c>
      <c r="H303" s="167">
        <f t="shared" si="53"/>
        <v>0</v>
      </c>
      <c r="I303" s="163">
        <f t="shared" si="47"/>
        <v>2916.35</v>
      </c>
      <c r="J303" s="163">
        <f t="shared" si="48"/>
        <v>2916.35</v>
      </c>
    </row>
    <row r="304" spans="1:10" s="87" customFormat="1" x14ac:dyDescent="0.25">
      <c r="A304" s="88" t="s">
        <v>385</v>
      </c>
      <c r="B304" s="115" t="s">
        <v>18</v>
      </c>
      <c r="C304" s="89" t="s">
        <v>19</v>
      </c>
      <c r="D304" s="90" t="s">
        <v>13</v>
      </c>
      <c r="E304" s="90">
        <v>14</v>
      </c>
      <c r="F304" s="149">
        <v>0</v>
      </c>
      <c r="G304" s="90">
        <v>2</v>
      </c>
      <c r="H304" s="167">
        <f t="shared" si="53"/>
        <v>0</v>
      </c>
      <c r="I304" s="163">
        <f t="shared" si="47"/>
        <v>0</v>
      </c>
      <c r="J304" s="163">
        <f t="shared" si="48"/>
        <v>0</v>
      </c>
    </row>
    <row r="305" spans="1:14" s="87" customFormat="1" x14ac:dyDescent="0.25">
      <c r="A305" s="88">
        <v>4.4000000000000004</v>
      </c>
      <c r="B305" s="115" t="s">
        <v>535</v>
      </c>
      <c r="C305" s="89" t="s">
        <v>536</v>
      </c>
      <c r="D305" s="90" t="s">
        <v>13</v>
      </c>
      <c r="E305" s="90">
        <v>35</v>
      </c>
      <c r="F305" s="149">
        <v>13530</v>
      </c>
      <c r="G305" s="90">
        <v>1</v>
      </c>
      <c r="H305" s="167">
        <f t="shared" si="53"/>
        <v>0</v>
      </c>
      <c r="I305" s="163">
        <f t="shared" si="47"/>
        <v>13530</v>
      </c>
      <c r="J305" s="163">
        <f t="shared" si="48"/>
        <v>13530</v>
      </c>
    </row>
    <row r="306" spans="1:14" s="87" customFormat="1" x14ac:dyDescent="0.25">
      <c r="A306" s="88" t="s">
        <v>387</v>
      </c>
      <c r="B306" s="115" t="s">
        <v>538</v>
      </c>
      <c r="C306" s="89" t="s">
        <v>539</v>
      </c>
      <c r="D306" s="90">
        <v>36</v>
      </c>
      <c r="E306" s="90" t="s">
        <v>17</v>
      </c>
      <c r="F306" s="149">
        <v>0</v>
      </c>
      <c r="G306" s="90">
        <v>1</v>
      </c>
      <c r="H306" s="175">
        <f>$H$3</f>
        <v>0</v>
      </c>
      <c r="I306" s="163">
        <f t="shared" si="47"/>
        <v>0</v>
      </c>
      <c r="J306" s="163">
        <f t="shared" si="48"/>
        <v>0</v>
      </c>
    </row>
    <row r="307" spans="1:14" s="87" customFormat="1" x14ac:dyDescent="0.25">
      <c r="A307" s="88" t="s">
        <v>388</v>
      </c>
      <c r="B307" s="115" t="s">
        <v>541</v>
      </c>
      <c r="C307" s="89" t="s">
        <v>542</v>
      </c>
      <c r="D307" s="90" t="s">
        <v>13</v>
      </c>
      <c r="E307" s="90">
        <v>14</v>
      </c>
      <c r="F307" s="149">
        <v>0</v>
      </c>
      <c r="G307" s="90">
        <v>10</v>
      </c>
      <c r="H307" s="167">
        <f t="shared" ref="H307:H310" si="54">$H$2</f>
        <v>0</v>
      </c>
      <c r="I307" s="163">
        <f t="shared" si="47"/>
        <v>0</v>
      </c>
      <c r="J307" s="163">
        <f t="shared" si="48"/>
        <v>0</v>
      </c>
    </row>
    <row r="308" spans="1:14" s="87" customFormat="1" x14ac:dyDescent="0.25">
      <c r="A308" s="88" t="s">
        <v>389</v>
      </c>
      <c r="B308" s="115" t="s">
        <v>226</v>
      </c>
      <c r="C308" s="89" t="s">
        <v>227</v>
      </c>
      <c r="D308" s="90" t="s">
        <v>13</v>
      </c>
      <c r="E308" s="90">
        <v>14</v>
      </c>
      <c r="F308" s="149">
        <v>0</v>
      </c>
      <c r="G308" s="90">
        <v>10</v>
      </c>
      <c r="H308" s="167">
        <f t="shared" si="54"/>
        <v>0</v>
      </c>
      <c r="I308" s="163">
        <f t="shared" si="47"/>
        <v>0</v>
      </c>
      <c r="J308" s="163">
        <f t="shared" si="48"/>
        <v>0</v>
      </c>
    </row>
    <row r="309" spans="1:14" s="87" customFormat="1" x14ac:dyDescent="0.25">
      <c r="A309" s="88" t="s">
        <v>390</v>
      </c>
      <c r="B309" s="115" t="s">
        <v>33</v>
      </c>
      <c r="C309" s="89" t="s">
        <v>34</v>
      </c>
      <c r="D309" s="90" t="s">
        <v>13</v>
      </c>
      <c r="E309" s="90">
        <v>14</v>
      </c>
      <c r="F309" s="149">
        <v>0</v>
      </c>
      <c r="G309" s="90">
        <v>10</v>
      </c>
      <c r="H309" s="167">
        <f t="shared" si="54"/>
        <v>0</v>
      </c>
      <c r="I309" s="163">
        <f t="shared" si="47"/>
        <v>0</v>
      </c>
      <c r="J309" s="163">
        <f t="shared" si="48"/>
        <v>0</v>
      </c>
    </row>
    <row r="310" spans="1:14" s="87" customFormat="1" x14ac:dyDescent="0.25">
      <c r="A310" s="88" t="s">
        <v>391</v>
      </c>
      <c r="B310" s="115" t="s">
        <v>546</v>
      </c>
      <c r="C310" s="89" t="s">
        <v>547</v>
      </c>
      <c r="D310" s="90" t="s">
        <v>13</v>
      </c>
      <c r="E310" s="90">
        <v>14</v>
      </c>
      <c r="F310" s="149">
        <v>0</v>
      </c>
      <c r="G310" s="90">
        <v>10</v>
      </c>
      <c r="H310" s="167">
        <f t="shared" si="54"/>
        <v>0</v>
      </c>
      <c r="I310" s="163">
        <f t="shared" si="47"/>
        <v>0</v>
      </c>
      <c r="J310" s="163">
        <f t="shared" si="48"/>
        <v>0</v>
      </c>
    </row>
    <row r="311" spans="1:14" s="87" customFormat="1" x14ac:dyDescent="0.25">
      <c r="A311" s="88" t="s">
        <v>392</v>
      </c>
      <c r="B311" s="115" t="s">
        <v>549</v>
      </c>
      <c r="C311" s="89" t="s">
        <v>550</v>
      </c>
      <c r="D311" s="90">
        <v>36</v>
      </c>
      <c r="E311" s="90" t="s">
        <v>17</v>
      </c>
      <c r="F311" s="149">
        <v>198</v>
      </c>
      <c r="G311" s="90">
        <v>10</v>
      </c>
      <c r="H311" s="175">
        <f>$H$3</f>
        <v>0</v>
      </c>
      <c r="I311" s="163">
        <f t="shared" si="47"/>
        <v>198</v>
      </c>
      <c r="J311" s="163">
        <f t="shared" si="48"/>
        <v>1980</v>
      </c>
    </row>
    <row r="312" spans="1:14" x14ac:dyDescent="0.25">
      <c r="A312" s="71"/>
      <c r="B312" s="71"/>
      <c r="D312" s="71"/>
      <c r="E312" s="71"/>
      <c r="F312" s="71"/>
      <c r="G312" s="71"/>
    </row>
    <row r="313" spans="1:14" ht="15.75" thickBot="1" x14ac:dyDescent="0.3">
      <c r="A313" s="224"/>
      <c r="B313" s="313" t="s">
        <v>837</v>
      </c>
      <c r="C313" s="313"/>
      <c r="D313" s="313"/>
      <c r="E313" s="313"/>
      <c r="F313" s="313"/>
      <c r="G313" s="224"/>
      <c r="H313" s="227" t="s">
        <v>838</v>
      </c>
      <c r="I313" s="225"/>
      <c r="J313" s="225"/>
      <c r="K313" s="224"/>
      <c r="L313" s="224"/>
      <c r="M313" s="224"/>
      <c r="N313" s="224"/>
    </row>
    <row r="314" spans="1:14" ht="15.75" thickTop="1" x14ac:dyDescent="0.25">
      <c r="A314" s="228">
        <v>1</v>
      </c>
      <c r="B314" s="229" t="s">
        <v>258</v>
      </c>
      <c r="C314" s="230" t="s">
        <v>259</v>
      </c>
      <c r="D314" s="231" t="s">
        <v>13</v>
      </c>
      <c r="E314" s="231">
        <v>14</v>
      </c>
      <c r="F314" s="232">
        <v>11800</v>
      </c>
      <c r="G314" s="231">
        <v>1</v>
      </c>
      <c r="H314" s="167">
        <f>$H$2</f>
        <v>0</v>
      </c>
      <c r="I314" s="163">
        <f t="shared" ref="I314:I324" si="55">ROUND(F314-(F314*H314),2)</f>
        <v>11800</v>
      </c>
      <c r="J314" s="163">
        <f t="shared" ref="J314:J324" si="56">ROUND((I314*G314),2)</f>
        <v>11800</v>
      </c>
    </row>
    <row r="315" spans="1:14" x14ac:dyDescent="0.25">
      <c r="A315" s="233" t="s">
        <v>260</v>
      </c>
      <c r="B315" s="234" t="s">
        <v>261</v>
      </c>
      <c r="C315" s="230" t="s">
        <v>262</v>
      </c>
      <c r="D315" s="231">
        <v>36</v>
      </c>
      <c r="E315" s="231" t="s">
        <v>17</v>
      </c>
      <c r="F315" s="232">
        <v>2229</v>
      </c>
      <c r="G315" s="231">
        <v>1</v>
      </c>
      <c r="H315" s="175">
        <f>$H$3</f>
        <v>0</v>
      </c>
      <c r="I315" s="163">
        <f t="shared" si="55"/>
        <v>2229</v>
      </c>
      <c r="J315" s="163">
        <f t="shared" si="56"/>
        <v>2229</v>
      </c>
    </row>
    <row r="316" spans="1:14" x14ac:dyDescent="0.25">
      <c r="A316" s="233">
        <v>1.1000000000000001</v>
      </c>
      <c r="B316" s="234" t="s">
        <v>263</v>
      </c>
      <c r="C316" s="230" t="s">
        <v>264</v>
      </c>
      <c r="D316" s="231" t="s">
        <v>13</v>
      </c>
      <c r="E316" s="231">
        <v>14</v>
      </c>
      <c r="F316" s="232">
        <v>0</v>
      </c>
      <c r="G316" s="231">
        <v>1</v>
      </c>
      <c r="H316" s="167">
        <f>$H$2</f>
        <v>0</v>
      </c>
      <c r="I316" s="163">
        <f t="shared" si="55"/>
        <v>0</v>
      </c>
      <c r="J316" s="163">
        <f t="shared" si="56"/>
        <v>0</v>
      </c>
    </row>
    <row r="317" spans="1:14" x14ac:dyDescent="0.25">
      <c r="A317" s="233">
        <v>1.2</v>
      </c>
      <c r="B317" s="234" t="s">
        <v>265</v>
      </c>
      <c r="C317" s="230" t="s">
        <v>266</v>
      </c>
      <c r="D317" s="231" t="s">
        <v>13</v>
      </c>
      <c r="E317" s="231">
        <v>14</v>
      </c>
      <c r="F317" s="232">
        <v>2500</v>
      </c>
      <c r="G317" s="231">
        <v>1</v>
      </c>
      <c r="H317" s="167">
        <f>$H$2</f>
        <v>0</v>
      </c>
      <c r="I317" s="163">
        <f t="shared" si="55"/>
        <v>2500</v>
      </c>
      <c r="J317" s="163">
        <f t="shared" si="56"/>
        <v>2500</v>
      </c>
    </row>
    <row r="318" spans="1:14" x14ac:dyDescent="0.25">
      <c r="A318" s="233">
        <v>1.3</v>
      </c>
      <c r="B318" s="234" t="s">
        <v>267</v>
      </c>
      <c r="C318" s="230" t="s">
        <v>268</v>
      </c>
      <c r="D318" s="231" t="s">
        <v>13</v>
      </c>
      <c r="E318" s="231">
        <v>14</v>
      </c>
      <c r="F318" s="232">
        <v>0</v>
      </c>
      <c r="G318" s="231">
        <v>1</v>
      </c>
      <c r="H318" s="167">
        <f>$H$2</f>
        <v>0</v>
      </c>
      <c r="I318" s="163">
        <f t="shared" si="55"/>
        <v>0</v>
      </c>
      <c r="J318" s="163">
        <f t="shared" si="56"/>
        <v>0</v>
      </c>
    </row>
    <row r="319" spans="1:14" x14ac:dyDescent="0.25">
      <c r="A319" s="233">
        <v>1.4</v>
      </c>
      <c r="B319" s="234" t="s">
        <v>269</v>
      </c>
      <c r="C319" s="230" t="s">
        <v>270</v>
      </c>
      <c r="D319" s="231" t="s">
        <v>13</v>
      </c>
      <c r="E319" s="231">
        <v>14</v>
      </c>
      <c r="F319" s="232">
        <v>30</v>
      </c>
      <c r="G319" s="231">
        <v>1</v>
      </c>
      <c r="H319" s="167">
        <f t="shared" ref="H319:H324" si="57">$H$2</f>
        <v>0</v>
      </c>
      <c r="I319" s="163">
        <f t="shared" si="55"/>
        <v>30</v>
      </c>
      <c r="J319" s="163">
        <f t="shared" si="56"/>
        <v>30</v>
      </c>
    </row>
    <row r="320" spans="1:14" x14ac:dyDescent="0.25">
      <c r="A320" s="233">
        <v>1.5</v>
      </c>
      <c r="B320" s="234" t="s">
        <v>271</v>
      </c>
      <c r="C320" s="230" t="s">
        <v>272</v>
      </c>
      <c r="D320" s="231" t="s">
        <v>13</v>
      </c>
      <c r="E320" s="231">
        <v>14</v>
      </c>
      <c r="F320" s="232">
        <v>0</v>
      </c>
      <c r="G320" s="231">
        <v>1</v>
      </c>
      <c r="H320" s="167">
        <f t="shared" si="57"/>
        <v>0</v>
      </c>
      <c r="I320" s="163">
        <f t="shared" si="55"/>
        <v>0</v>
      </c>
      <c r="J320" s="163">
        <f t="shared" si="56"/>
        <v>0</v>
      </c>
    </row>
    <row r="321" spans="1:14" x14ac:dyDescent="0.25">
      <c r="A321" s="233">
        <v>1.6</v>
      </c>
      <c r="B321" s="234" t="s">
        <v>273</v>
      </c>
      <c r="C321" s="230" t="s">
        <v>274</v>
      </c>
      <c r="D321" s="231" t="s">
        <v>13</v>
      </c>
      <c r="E321" s="231">
        <v>21</v>
      </c>
      <c r="F321" s="232">
        <v>0</v>
      </c>
      <c r="G321" s="231">
        <v>1</v>
      </c>
      <c r="H321" s="167">
        <f t="shared" si="57"/>
        <v>0</v>
      </c>
      <c r="I321" s="163">
        <f t="shared" si="55"/>
        <v>0</v>
      </c>
      <c r="J321" s="163">
        <f t="shared" si="56"/>
        <v>0</v>
      </c>
    </row>
    <row r="322" spans="1:14" x14ac:dyDescent="0.25">
      <c r="A322" s="233">
        <v>1.7</v>
      </c>
      <c r="B322" s="234" t="s">
        <v>275</v>
      </c>
      <c r="C322" s="230" t="s">
        <v>276</v>
      </c>
      <c r="D322" s="231" t="s">
        <v>13</v>
      </c>
      <c r="E322" s="231">
        <v>14</v>
      </c>
      <c r="F322" s="232">
        <v>0</v>
      </c>
      <c r="G322" s="231">
        <v>1</v>
      </c>
      <c r="H322" s="167">
        <f t="shared" si="57"/>
        <v>0</v>
      </c>
      <c r="I322" s="163">
        <f t="shared" si="55"/>
        <v>0</v>
      </c>
      <c r="J322" s="163">
        <f t="shared" si="56"/>
        <v>0</v>
      </c>
    </row>
    <row r="323" spans="1:14" x14ac:dyDescent="0.25">
      <c r="A323" s="233">
        <v>1.8</v>
      </c>
      <c r="B323" s="234" t="s">
        <v>277</v>
      </c>
      <c r="C323" s="230" t="s">
        <v>278</v>
      </c>
      <c r="D323" s="231" t="s">
        <v>13</v>
      </c>
      <c r="E323" s="231">
        <v>14</v>
      </c>
      <c r="F323" s="232">
        <v>0</v>
      </c>
      <c r="G323" s="231">
        <v>1</v>
      </c>
      <c r="H323" s="167">
        <f t="shared" si="57"/>
        <v>0</v>
      </c>
      <c r="I323" s="163">
        <f t="shared" si="55"/>
        <v>0</v>
      </c>
      <c r="J323" s="163">
        <f t="shared" si="56"/>
        <v>0</v>
      </c>
    </row>
    <row r="324" spans="1:14" x14ac:dyDescent="0.25">
      <c r="A324" s="233">
        <v>1.9</v>
      </c>
      <c r="B324" s="234" t="s">
        <v>279</v>
      </c>
      <c r="C324" s="230" t="s">
        <v>280</v>
      </c>
      <c r="D324" s="231" t="s">
        <v>13</v>
      </c>
      <c r="E324" s="231">
        <v>14</v>
      </c>
      <c r="F324" s="232">
        <v>0</v>
      </c>
      <c r="G324" s="231">
        <v>1</v>
      </c>
      <c r="H324" s="167">
        <f t="shared" si="57"/>
        <v>0</v>
      </c>
      <c r="I324" s="163">
        <f t="shared" si="55"/>
        <v>0</v>
      </c>
      <c r="J324" s="163">
        <f t="shared" si="56"/>
        <v>0</v>
      </c>
    </row>
    <row r="325" spans="1:14" x14ac:dyDescent="0.25">
      <c r="A325" s="71"/>
      <c r="B325" s="71"/>
      <c r="D325" s="71"/>
      <c r="E325" s="71"/>
      <c r="F325" s="71"/>
      <c r="G325" s="71"/>
    </row>
    <row r="326" spans="1:14" ht="15.75" thickBot="1" x14ac:dyDescent="0.3">
      <c r="A326" s="224"/>
      <c r="B326" s="313" t="s">
        <v>839</v>
      </c>
      <c r="C326" s="313"/>
      <c r="D326" s="313"/>
      <c r="E326" s="313"/>
      <c r="F326" s="313"/>
      <c r="G326" s="224"/>
      <c r="H326" s="227" t="s">
        <v>838</v>
      </c>
      <c r="I326" s="225"/>
      <c r="J326" s="225"/>
      <c r="K326" s="224"/>
      <c r="L326" s="224"/>
      <c r="M326" s="224"/>
      <c r="N326" s="224"/>
    </row>
    <row r="327" spans="1:14" ht="15.75" thickTop="1" x14ac:dyDescent="0.25">
      <c r="A327" s="228">
        <v>1</v>
      </c>
      <c r="B327" s="229" t="s">
        <v>258</v>
      </c>
      <c r="C327" s="230" t="s">
        <v>259</v>
      </c>
      <c r="D327" s="231" t="s">
        <v>13</v>
      </c>
      <c r="E327" s="231">
        <v>14</v>
      </c>
      <c r="F327" s="232">
        <v>11800</v>
      </c>
      <c r="G327" s="231">
        <v>1</v>
      </c>
      <c r="H327" s="167">
        <f>$H$2</f>
        <v>0</v>
      </c>
      <c r="I327" s="163">
        <f t="shared" ref="I327:I337" si="58">ROUND(F327-(F327*H327),2)</f>
        <v>11800</v>
      </c>
      <c r="J327" s="163">
        <f t="shared" ref="J327:J337" si="59">ROUND((I327*G327),2)</f>
        <v>11800</v>
      </c>
    </row>
    <row r="328" spans="1:14" x14ac:dyDescent="0.25">
      <c r="A328" s="233" t="s">
        <v>260</v>
      </c>
      <c r="B328" s="234" t="s">
        <v>261</v>
      </c>
      <c r="C328" s="230" t="s">
        <v>262</v>
      </c>
      <c r="D328" s="231">
        <v>36</v>
      </c>
      <c r="E328" s="231" t="s">
        <v>17</v>
      </c>
      <c r="F328" s="232">
        <v>2229</v>
      </c>
      <c r="G328" s="231">
        <v>1</v>
      </c>
      <c r="H328" s="175">
        <f>$H$3</f>
        <v>0</v>
      </c>
      <c r="I328" s="163">
        <f t="shared" si="58"/>
        <v>2229</v>
      </c>
      <c r="J328" s="163">
        <f t="shared" si="59"/>
        <v>2229</v>
      </c>
    </row>
    <row r="329" spans="1:14" x14ac:dyDescent="0.25">
      <c r="A329" s="233">
        <v>1.1000000000000001</v>
      </c>
      <c r="B329" s="234" t="s">
        <v>263</v>
      </c>
      <c r="C329" s="230" t="s">
        <v>264</v>
      </c>
      <c r="D329" s="231" t="s">
        <v>13</v>
      </c>
      <c r="E329" s="231">
        <v>14</v>
      </c>
      <c r="F329" s="232">
        <v>0</v>
      </c>
      <c r="G329" s="231">
        <v>1</v>
      </c>
      <c r="H329" s="167">
        <f>$H$2</f>
        <v>0</v>
      </c>
      <c r="I329" s="163">
        <f t="shared" si="58"/>
        <v>0</v>
      </c>
      <c r="J329" s="163">
        <f t="shared" si="59"/>
        <v>0</v>
      </c>
    </row>
    <row r="330" spans="1:14" x14ac:dyDescent="0.25">
      <c r="A330" s="233">
        <v>1.2</v>
      </c>
      <c r="B330" s="234" t="s">
        <v>265</v>
      </c>
      <c r="C330" s="230" t="s">
        <v>266</v>
      </c>
      <c r="D330" s="231" t="s">
        <v>13</v>
      </c>
      <c r="E330" s="231">
        <v>14</v>
      </c>
      <c r="F330" s="232">
        <v>2500</v>
      </c>
      <c r="G330" s="231">
        <v>1</v>
      </c>
      <c r="H330" s="167">
        <f>$H$2</f>
        <v>0</v>
      </c>
      <c r="I330" s="163">
        <f t="shared" si="58"/>
        <v>2500</v>
      </c>
      <c r="J330" s="163">
        <f t="shared" si="59"/>
        <v>2500</v>
      </c>
    </row>
    <row r="331" spans="1:14" x14ac:dyDescent="0.25">
      <c r="A331" s="233">
        <v>1.3</v>
      </c>
      <c r="B331" s="234" t="s">
        <v>267</v>
      </c>
      <c r="C331" s="230" t="s">
        <v>268</v>
      </c>
      <c r="D331" s="231" t="s">
        <v>13</v>
      </c>
      <c r="E331" s="231">
        <v>14</v>
      </c>
      <c r="F331" s="232">
        <v>0</v>
      </c>
      <c r="G331" s="231">
        <v>1</v>
      </c>
      <c r="H331" s="167">
        <f>$H$2</f>
        <v>0</v>
      </c>
      <c r="I331" s="163">
        <f t="shared" si="58"/>
        <v>0</v>
      </c>
      <c r="J331" s="163">
        <f t="shared" si="59"/>
        <v>0</v>
      </c>
    </row>
    <row r="332" spans="1:14" x14ac:dyDescent="0.25">
      <c r="A332" s="233">
        <v>1.4</v>
      </c>
      <c r="B332" s="234" t="s">
        <v>269</v>
      </c>
      <c r="C332" s="230" t="s">
        <v>270</v>
      </c>
      <c r="D332" s="231" t="s">
        <v>13</v>
      </c>
      <c r="E332" s="231">
        <v>14</v>
      </c>
      <c r="F332" s="232">
        <v>30</v>
      </c>
      <c r="G332" s="231">
        <v>1</v>
      </c>
      <c r="H332" s="167">
        <f t="shared" ref="H332:H337" si="60">$H$2</f>
        <v>0</v>
      </c>
      <c r="I332" s="163">
        <f t="shared" si="58"/>
        <v>30</v>
      </c>
      <c r="J332" s="163">
        <f t="shared" si="59"/>
        <v>30</v>
      </c>
    </row>
    <row r="333" spans="1:14" x14ac:dyDescent="0.25">
      <c r="A333" s="233">
        <v>1.5</v>
      </c>
      <c r="B333" s="234" t="s">
        <v>271</v>
      </c>
      <c r="C333" s="230" t="s">
        <v>272</v>
      </c>
      <c r="D333" s="231" t="s">
        <v>13</v>
      </c>
      <c r="E333" s="231">
        <v>14</v>
      </c>
      <c r="F333" s="232">
        <v>0</v>
      </c>
      <c r="G333" s="231">
        <v>1</v>
      </c>
      <c r="H333" s="167">
        <f t="shared" si="60"/>
        <v>0</v>
      </c>
      <c r="I333" s="163">
        <f t="shared" si="58"/>
        <v>0</v>
      </c>
      <c r="J333" s="163">
        <f t="shared" si="59"/>
        <v>0</v>
      </c>
    </row>
    <row r="334" spans="1:14" x14ac:dyDescent="0.25">
      <c r="A334" s="233">
        <v>1.6</v>
      </c>
      <c r="B334" s="234" t="s">
        <v>273</v>
      </c>
      <c r="C334" s="230" t="s">
        <v>274</v>
      </c>
      <c r="D334" s="231" t="s">
        <v>13</v>
      </c>
      <c r="E334" s="231">
        <v>21</v>
      </c>
      <c r="F334" s="232">
        <v>0</v>
      </c>
      <c r="G334" s="231">
        <v>1</v>
      </c>
      <c r="H334" s="167">
        <f t="shared" si="60"/>
        <v>0</v>
      </c>
      <c r="I334" s="163">
        <f t="shared" si="58"/>
        <v>0</v>
      </c>
      <c r="J334" s="163">
        <f t="shared" si="59"/>
        <v>0</v>
      </c>
    </row>
    <row r="335" spans="1:14" x14ac:dyDescent="0.25">
      <c r="A335" s="233">
        <v>1.7</v>
      </c>
      <c r="B335" s="234" t="s">
        <v>275</v>
      </c>
      <c r="C335" s="230" t="s">
        <v>276</v>
      </c>
      <c r="D335" s="231" t="s">
        <v>13</v>
      </c>
      <c r="E335" s="231">
        <v>14</v>
      </c>
      <c r="F335" s="232">
        <v>0</v>
      </c>
      <c r="G335" s="231">
        <v>1</v>
      </c>
      <c r="H335" s="167">
        <f t="shared" si="60"/>
        <v>0</v>
      </c>
      <c r="I335" s="163">
        <f t="shared" si="58"/>
        <v>0</v>
      </c>
      <c r="J335" s="163">
        <f t="shared" si="59"/>
        <v>0</v>
      </c>
    </row>
    <row r="336" spans="1:14" x14ac:dyDescent="0.25">
      <c r="A336" s="233">
        <v>1.8</v>
      </c>
      <c r="B336" s="234" t="s">
        <v>277</v>
      </c>
      <c r="C336" s="230" t="s">
        <v>278</v>
      </c>
      <c r="D336" s="231" t="s">
        <v>13</v>
      </c>
      <c r="E336" s="231">
        <v>14</v>
      </c>
      <c r="F336" s="232">
        <v>0</v>
      </c>
      <c r="G336" s="231">
        <v>1</v>
      </c>
      <c r="H336" s="167">
        <f t="shared" si="60"/>
        <v>0</v>
      </c>
      <c r="I336" s="163">
        <f t="shared" si="58"/>
        <v>0</v>
      </c>
      <c r="J336" s="163">
        <f t="shared" si="59"/>
        <v>0</v>
      </c>
    </row>
    <row r="337" spans="1:14" x14ac:dyDescent="0.25">
      <c r="A337" s="233">
        <v>1.9</v>
      </c>
      <c r="B337" s="234" t="s">
        <v>279</v>
      </c>
      <c r="C337" s="230" t="s">
        <v>280</v>
      </c>
      <c r="D337" s="231" t="s">
        <v>13</v>
      </c>
      <c r="E337" s="231">
        <v>14</v>
      </c>
      <c r="F337" s="232">
        <v>0</v>
      </c>
      <c r="G337" s="231">
        <v>1</v>
      </c>
      <c r="H337" s="167">
        <f t="shared" si="60"/>
        <v>0</v>
      </c>
      <c r="I337" s="163">
        <f t="shared" si="58"/>
        <v>0</v>
      </c>
      <c r="J337" s="163">
        <f t="shared" si="59"/>
        <v>0</v>
      </c>
    </row>
    <row r="338" spans="1:14" x14ac:dyDescent="0.25">
      <c r="A338" s="71"/>
      <c r="B338" s="71"/>
      <c r="D338" s="71"/>
      <c r="E338" s="71"/>
      <c r="F338" s="71"/>
      <c r="G338" s="71"/>
    </row>
    <row r="339" spans="1:14" ht="15.75" thickBot="1" x14ac:dyDescent="0.3">
      <c r="A339" s="224"/>
      <c r="B339" s="313" t="s">
        <v>840</v>
      </c>
      <c r="C339" s="313"/>
      <c r="D339" s="313"/>
      <c r="E339" s="313"/>
      <c r="F339" s="313"/>
      <c r="G339" s="224"/>
      <c r="H339" s="227" t="s">
        <v>838</v>
      </c>
      <c r="I339" s="225"/>
      <c r="J339" s="225"/>
      <c r="K339" s="224"/>
      <c r="L339" s="224"/>
      <c r="M339" s="224"/>
      <c r="N339" s="224"/>
    </row>
    <row r="340" spans="1:14" ht="15.75" thickTop="1" x14ac:dyDescent="0.25">
      <c r="A340" s="228">
        <v>1</v>
      </c>
      <c r="B340" s="229" t="s">
        <v>258</v>
      </c>
      <c r="C340" s="230" t="s">
        <v>259</v>
      </c>
      <c r="D340" s="231" t="s">
        <v>13</v>
      </c>
      <c r="E340" s="231">
        <v>14</v>
      </c>
      <c r="F340" s="232">
        <v>11800</v>
      </c>
      <c r="G340" s="231">
        <v>1</v>
      </c>
      <c r="H340" s="167">
        <f>$H$2</f>
        <v>0</v>
      </c>
      <c r="I340" s="163">
        <f t="shared" ref="I340:I350" si="61">ROUND(F340-(F340*H340),2)</f>
        <v>11800</v>
      </c>
      <c r="J340" s="163">
        <f t="shared" ref="J340:J350" si="62">ROUND((I340*G340),2)</f>
        <v>11800</v>
      </c>
    </row>
    <row r="341" spans="1:14" x14ac:dyDescent="0.25">
      <c r="A341" s="233" t="s">
        <v>260</v>
      </c>
      <c r="B341" s="234" t="s">
        <v>261</v>
      </c>
      <c r="C341" s="230" t="s">
        <v>262</v>
      </c>
      <c r="D341" s="231">
        <v>36</v>
      </c>
      <c r="E341" s="231" t="s">
        <v>17</v>
      </c>
      <c r="F341" s="232">
        <v>2229</v>
      </c>
      <c r="G341" s="231">
        <v>1</v>
      </c>
      <c r="H341" s="175">
        <f>$H$3</f>
        <v>0</v>
      </c>
      <c r="I341" s="163">
        <f t="shared" si="61"/>
        <v>2229</v>
      </c>
      <c r="J341" s="163">
        <f t="shared" si="62"/>
        <v>2229</v>
      </c>
    </row>
    <row r="342" spans="1:14" x14ac:dyDescent="0.25">
      <c r="A342" s="233">
        <v>1.1000000000000001</v>
      </c>
      <c r="B342" s="234" t="s">
        <v>263</v>
      </c>
      <c r="C342" s="230" t="s">
        <v>264</v>
      </c>
      <c r="D342" s="231" t="s">
        <v>13</v>
      </c>
      <c r="E342" s="231">
        <v>14</v>
      </c>
      <c r="F342" s="232">
        <v>0</v>
      </c>
      <c r="G342" s="231">
        <v>1</v>
      </c>
      <c r="H342" s="167">
        <f>$H$2</f>
        <v>0</v>
      </c>
      <c r="I342" s="163">
        <f t="shared" si="61"/>
        <v>0</v>
      </c>
      <c r="J342" s="163">
        <f t="shared" si="62"/>
        <v>0</v>
      </c>
    </row>
    <row r="343" spans="1:14" x14ac:dyDescent="0.25">
      <c r="A343" s="233">
        <v>1.2</v>
      </c>
      <c r="B343" s="234" t="s">
        <v>265</v>
      </c>
      <c r="C343" s="230" t="s">
        <v>266</v>
      </c>
      <c r="D343" s="231" t="s">
        <v>13</v>
      </c>
      <c r="E343" s="231">
        <v>14</v>
      </c>
      <c r="F343" s="232">
        <v>2500</v>
      </c>
      <c r="G343" s="231">
        <v>1</v>
      </c>
      <c r="H343" s="167">
        <f>$H$2</f>
        <v>0</v>
      </c>
      <c r="I343" s="163">
        <f t="shared" si="61"/>
        <v>2500</v>
      </c>
      <c r="J343" s="163">
        <f t="shared" si="62"/>
        <v>2500</v>
      </c>
    </row>
    <row r="344" spans="1:14" x14ac:dyDescent="0.25">
      <c r="A344" s="233">
        <v>1.3</v>
      </c>
      <c r="B344" s="234" t="s">
        <v>267</v>
      </c>
      <c r="C344" s="230" t="s">
        <v>268</v>
      </c>
      <c r="D344" s="231" t="s">
        <v>13</v>
      </c>
      <c r="E344" s="231">
        <v>14</v>
      </c>
      <c r="F344" s="232">
        <v>0</v>
      </c>
      <c r="G344" s="231">
        <v>1</v>
      </c>
      <c r="H344" s="167">
        <f>$H$2</f>
        <v>0</v>
      </c>
      <c r="I344" s="163">
        <f t="shared" si="61"/>
        <v>0</v>
      </c>
      <c r="J344" s="163">
        <f t="shared" si="62"/>
        <v>0</v>
      </c>
    </row>
    <row r="345" spans="1:14" x14ac:dyDescent="0.25">
      <c r="A345" s="233">
        <v>1.4</v>
      </c>
      <c r="B345" s="234" t="s">
        <v>269</v>
      </c>
      <c r="C345" s="230" t="s">
        <v>270</v>
      </c>
      <c r="D345" s="231" t="s">
        <v>13</v>
      </c>
      <c r="E345" s="231">
        <v>14</v>
      </c>
      <c r="F345" s="232">
        <v>30</v>
      </c>
      <c r="G345" s="231">
        <v>1</v>
      </c>
      <c r="H345" s="167">
        <f t="shared" ref="H345:H350" si="63">$H$2</f>
        <v>0</v>
      </c>
      <c r="I345" s="163">
        <f t="shared" si="61"/>
        <v>30</v>
      </c>
      <c r="J345" s="163">
        <f t="shared" si="62"/>
        <v>30</v>
      </c>
    </row>
    <row r="346" spans="1:14" x14ac:dyDescent="0.25">
      <c r="A346" s="233">
        <v>1.5</v>
      </c>
      <c r="B346" s="234" t="s">
        <v>271</v>
      </c>
      <c r="C346" s="230" t="s">
        <v>272</v>
      </c>
      <c r="D346" s="231" t="s">
        <v>13</v>
      </c>
      <c r="E346" s="231">
        <v>14</v>
      </c>
      <c r="F346" s="232">
        <v>0</v>
      </c>
      <c r="G346" s="231">
        <v>1</v>
      </c>
      <c r="H346" s="167">
        <f t="shared" si="63"/>
        <v>0</v>
      </c>
      <c r="I346" s="163">
        <f t="shared" si="61"/>
        <v>0</v>
      </c>
      <c r="J346" s="163">
        <f t="shared" si="62"/>
        <v>0</v>
      </c>
    </row>
    <row r="347" spans="1:14" x14ac:dyDescent="0.25">
      <c r="A347" s="233">
        <v>1.6</v>
      </c>
      <c r="B347" s="234" t="s">
        <v>273</v>
      </c>
      <c r="C347" s="230" t="s">
        <v>274</v>
      </c>
      <c r="D347" s="231" t="s">
        <v>13</v>
      </c>
      <c r="E347" s="231">
        <v>21</v>
      </c>
      <c r="F347" s="232">
        <v>0</v>
      </c>
      <c r="G347" s="231">
        <v>1</v>
      </c>
      <c r="H347" s="167">
        <f t="shared" si="63"/>
        <v>0</v>
      </c>
      <c r="I347" s="163">
        <f t="shared" si="61"/>
        <v>0</v>
      </c>
      <c r="J347" s="163">
        <f t="shared" si="62"/>
        <v>0</v>
      </c>
    </row>
    <row r="348" spans="1:14" x14ac:dyDescent="0.25">
      <c r="A348" s="233">
        <v>1.7</v>
      </c>
      <c r="B348" s="234" t="s">
        <v>275</v>
      </c>
      <c r="C348" s="230" t="s">
        <v>276</v>
      </c>
      <c r="D348" s="231" t="s">
        <v>13</v>
      </c>
      <c r="E348" s="231">
        <v>14</v>
      </c>
      <c r="F348" s="232">
        <v>0</v>
      </c>
      <c r="G348" s="231">
        <v>1</v>
      </c>
      <c r="H348" s="167">
        <f t="shared" si="63"/>
        <v>0</v>
      </c>
      <c r="I348" s="163">
        <f t="shared" si="61"/>
        <v>0</v>
      </c>
      <c r="J348" s="163">
        <f t="shared" si="62"/>
        <v>0</v>
      </c>
    </row>
    <row r="349" spans="1:14" x14ac:dyDescent="0.25">
      <c r="A349" s="233">
        <v>1.8</v>
      </c>
      <c r="B349" s="234" t="s">
        <v>277</v>
      </c>
      <c r="C349" s="230" t="s">
        <v>278</v>
      </c>
      <c r="D349" s="231" t="s">
        <v>13</v>
      </c>
      <c r="E349" s="231">
        <v>14</v>
      </c>
      <c r="F349" s="232">
        <v>0</v>
      </c>
      <c r="G349" s="231">
        <v>1</v>
      </c>
      <c r="H349" s="167">
        <f t="shared" si="63"/>
        <v>0</v>
      </c>
      <c r="I349" s="163">
        <f t="shared" si="61"/>
        <v>0</v>
      </c>
      <c r="J349" s="163">
        <f t="shared" si="62"/>
        <v>0</v>
      </c>
    </row>
    <row r="350" spans="1:14" x14ac:dyDescent="0.25">
      <c r="A350" s="233">
        <v>1.9</v>
      </c>
      <c r="B350" s="234" t="s">
        <v>279</v>
      </c>
      <c r="C350" s="230" t="s">
        <v>280</v>
      </c>
      <c r="D350" s="231" t="s">
        <v>13</v>
      </c>
      <c r="E350" s="231">
        <v>14</v>
      </c>
      <c r="F350" s="232">
        <v>0</v>
      </c>
      <c r="G350" s="231">
        <v>1</v>
      </c>
      <c r="H350" s="167">
        <f t="shared" si="63"/>
        <v>0</v>
      </c>
      <c r="I350" s="163">
        <f t="shared" si="61"/>
        <v>0</v>
      </c>
      <c r="J350" s="163">
        <f t="shared" si="62"/>
        <v>0</v>
      </c>
    </row>
    <row r="351" spans="1:14" x14ac:dyDescent="0.25">
      <c r="A351" s="71"/>
      <c r="B351" s="71"/>
      <c r="D351" s="71"/>
      <c r="E351" s="71"/>
      <c r="F351" s="71"/>
      <c r="G351" s="71"/>
    </row>
    <row r="352" spans="1:14" ht="15.75" thickBot="1" x14ac:dyDescent="0.3">
      <c r="A352" s="224"/>
      <c r="B352" s="313" t="s">
        <v>841</v>
      </c>
      <c r="C352" s="313"/>
      <c r="D352" s="313"/>
      <c r="E352" s="313"/>
      <c r="F352" s="313"/>
      <c r="G352" s="224"/>
      <c r="H352" s="225"/>
      <c r="I352" s="225"/>
      <c r="J352" s="225"/>
      <c r="K352" s="224"/>
      <c r="L352" s="224"/>
      <c r="M352" s="224"/>
      <c r="N352" s="224"/>
    </row>
    <row r="353" spans="1:10" s="87" customFormat="1" ht="15.75" thickTop="1" x14ac:dyDescent="0.25">
      <c r="A353" s="83">
        <v>6</v>
      </c>
      <c r="B353" s="135" t="s">
        <v>318</v>
      </c>
      <c r="C353" s="81" t="s">
        <v>319</v>
      </c>
      <c r="D353" s="82" t="s">
        <v>13</v>
      </c>
      <c r="E353" s="82" t="s">
        <v>17</v>
      </c>
      <c r="F353" s="151">
        <v>0</v>
      </c>
      <c r="G353" s="82">
        <v>1</v>
      </c>
      <c r="H353" s="167">
        <f t="shared" ref="H353:H354" si="64">$H$2</f>
        <v>0</v>
      </c>
      <c r="I353" s="163">
        <f t="shared" ref="I353:I402" si="65">ROUND(F353-(F353*H353),2)</f>
        <v>0</v>
      </c>
      <c r="J353" s="163">
        <f t="shared" ref="J353:J402" si="66">ROUND((I353*G353),2)</f>
        <v>0</v>
      </c>
    </row>
    <row r="354" spans="1:10" s="87" customFormat="1" x14ac:dyDescent="0.25">
      <c r="A354" s="83">
        <v>6.1</v>
      </c>
      <c r="B354" s="117" t="s">
        <v>320</v>
      </c>
      <c r="C354" s="81" t="s">
        <v>321</v>
      </c>
      <c r="D354" s="82" t="s">
        <v>13</v>
      </c>
      <c r="E354" s="82">
        <v>21</v>
      </c>
      <c r="F354" s="151">
        <v>0</v>
      </c>
      <c r="G354" s="82">
        <v>1</v>
      </c>
      <c r="H354" s="167">
        <f t="shared" si="64"/>
        <v>0</v>
      </c>
      <c r="I354" s="163">
        <f t="shared" si="65"/>
        <v>0</v>
      </c>
      <c r="J354" s="163">
        <f t="shared" si="66"/>
        <v>0</v>
      </c>
    </row>
    <row r="355" spans="1:10" s="87" customFormat="1" x14ac:dyDescent="0.25">
      <c r="A355" s="83" t="s">
        <v>559</v>
      </c>
      <c r="B355" s="117" t="s">
        <v>228</v>
      </c>
      <c r="C355" s="81" t="s">
        <v>229</v>
      </c>
      <c r="D355" s="82">
        <v>36</v>
      </c>
      <c r="E355" s="82" t="s">
        <v>17</v>
      </c>
      <c r="F355" s="151">
        <v>0</v>
      </c>
      <c r="G355" s="82">
        <v>1</v>
      </c>
      <c r="H355" s="175">
        <f>$H$3</f>
        <v>0</v>
      </c>
      <c r="I355" s="163">
        <f t="shared" si="65"/>
        <v>0</v>
      </c>
      <c r="J355" s="163">
        <f t="shared" si="66"/>
        <v>0</v>
      </c>
    </row>
    <row r="356" spans="1:10" s="87" customFormat="1" x14ac:dyDescent="0.25">
      <c r="A356" s="83" t="s">
        <v>560</v>
      </c>
      <c r="B356" s="117" t="s">
        <v>324</v>
      </c>
      <c r="C356" s="81" t="s">
        <v>325</v>
      </c>
      <c r="D356" s="82" t="s">
        <v>13</v>
      </c>
      <c r="E356" s="82">
        <v>14</v>
      </c>
      <c r="F356" s="151">
        <v>0</v>
      </c>
      <c r="G356" s="82">
        <v>1</v>
      </c>
      <c r="H356" s="167">
        <f t="shared" ref="H356:H358" si="67">$H$2</f>
        <v>0</v>
      </c>
      <c r="I356" s="163">
        <f t="shared" si="65"/>
        <v>0</v>
      </c>
      <c r="J356" s="163">
        <f t="shared" si="66"/>
        <v>0</v>
      </c>
    </row>
    <row r="357" spans="1:10" s="87" customFormat="1" x14ac:dyDescent="0.25">
      <c r="A357" s="83" t="s">
        <v>561</v>
      </c>
      <c r="B357" s="117" t="s">
        <v>50</v>
      </c>
      <c r="C357" s="81" t="s">
        <v>51</v>
      </c>
      <c r="D357" s="82" t="s">
        <v>13</v>
      </c>
      <c r="E357" s="82">
        <v>14</v>
      </c>
      <c r="F357" s="151">
        <v>0</v>
      </c>
      <c r="G357" s="82">
        <v>1</v>
      </c>
      <c r="H357" s="167">
        <f t="shared" si="67"/>
        <v>0</v>
      </c>
      <c r="I357" s="163">
        <f t="shared" si="65"/>
        <v>0</v>
      </c>
      <c r="J357" s="163">
        <f t="shared" si="66"/>
        <v>0</v>
      </c>
    </row>
    <row r="358" spans="1:10" s="87" customFormat="1" x14ac:dyDescent="0.25">
      <c r="A358" s="83" t="s">
        <v>562</v>
      </c>
      <c r="B358" s="117" t="s">
        <v>328</v>
      </c>
      <c r="C358" s="81" t="s">
        <v>329</v>
      </c>
      <c r="D358" s="82" t="s">
        <v>13</v>
      </c>
      <c r="E358" s="82">
        <v>21</v>
      </c>
      <c r="F358" s="151">
        <v>255.5</v>
      </c>
      <c r="G358" s="82">
        <v>10</v>
      </c>
      <c r="H358" s="167">
        <f t="shared" si="67"/>
        <v>0</v>
      </c>
      <c r="I358" s="163">
        <f t="shared" si="65"/>
        <v>255.5</v>
      </c>
      <c r="J358" s="163">
        <f t="shared" si="66"/>
        <v>2555</v>
      </c>
    </row>
    <row r="359" spans="1:10" s="87" customFormat="1" x14ac:dyDescent="0.25">
      <c r="A359" s="83" t="s">
        <v>563</v>
      </c>
      <c r="B359" s="117" t="s">
        <v>43</v>
      </c>
      <c r="C359" s="81" t="s">
        <v>44</v>
      </c>
      <c r="D359" s="82">
        <v>36</v>
      </c>
      <c r="E359" s="82" t="s">
        <v>17</v>
      </c>
      <c r="F359" s="151">
        <v>159</v>
      </c>
      <c r="G359" s="82">
        <v>10</v>
      </c>
      <c r="H359" s="175">
        <f>$H$3</f>
        <v>0</v>
      </c>
      <c r="I359" s="163">
        <f t="shared" si="65"/>
        <v>159</v>
      </c>
      <c r="J359" s="163">
        <f t="shared" si="66"/>
        <v>1590</v>
      </c>
    </row>
    <row r="360" spans="1:10" s="87" customFormat="1" x14ac:dyDescent="0.25">
      <c r="A360" s="83" t="s">
        <v>564</v>
      </c>
      <c r="B360" s="117" t="s">
        <v>332</v>
      </c>
      <c r="C360" s="81" t="s">
        <v>333</v>
      </c>
      <c r="D360" s="82" t="s">
        <v>13</v>
      </c>
      <c r="E360" s="82">
        <v>21</v>
      </c>
      <c r="F360" s="151">
        <v>0</v>
      </c>
      <c r="G360" s="82">
        <v>10</v>
      </c>
      <c r="H360" s="167">
        <f t="shared" ref="H360:H368" si="68">$H$2</f>
        <v>0</v>
      </c>
      <c r="I360" s="163">
        <f t="shared" si="65"/>
        <v>0</v>
      </c>
      <c r="J360" s="163">
        <f t="shared" si="66"/>
        <v>0</v>
      </c>
    </row>
    <row r="361" spans="1:10" s="87" customFormat="1" x14ac:dyDescent="0.25">
      <c r="A361" s="83" t="s">
        <v>565</v>
      </c>
      <c r="B361" s="117" t="s">
        <v>335</v>
      </c>
      <c r="C361" s="81" t="s">
        <v>336</v>
      </c>
      <c r="D361" s="82" t="s">
        <v>13</v>
      </c>
      <c r="E361" s="82">
        <v>21</v>
      </c>
      <c r="F361" s="151">
        <v>0</v>
      </c>
      <c r="G361" s="82">
        <v>1</v>
      </c>
      <c r="H361" s="167">
        <f t="shared" si="68"/>
        <v>0</v>
      </c>
      <c r="I361" s="163">
        <f t="shared" si="65"/>
        <v>0</v>
      </c>
      <c r="J361" s="163">
        <f t="shared" si="66"/>
        <v>0</v>
      </c>
    </row>
    <row r="362" spans="1:10" s="87" customFormat="1" x14ac:dyDescent="0.25">
      <c r="A362" s="83" t="s">
        <v>566</v>
      </c>
      <c r="B362" s="117" t="s">
        <v>48</v>
      </c>
      <c r="C362" s="81" t="s">
        <v>49</v>
      </c>
      <c r="D362" s="82" t="s">
        <v>13</v>
      </c>
      <c r="E362" s="82">
        <v>21</v>
      </c>
      <c r="F362" s="151">
        <v>0</v>
      </c>
      <c r="G362" s="82">
        <v>10</v>
      </c>
      <c r="H362" s="167">
        <f t="shared" si="68"/>
        <v>0</v>
      </c>
      <c r="I362" s="163">
        <f t="shared" si="65"/>
        <v>0</v>
      </c>
      <c r="J362" s="163">
        <f t="shared" si="66"/>
        <v>0</v>
      </c>
    </row>
    <row r="363" spans="1:10" s="87" customFormat="1" x14ac:dyDescent="0.25">
      <c r="A363" s="83" t="s">
        <v>567</v>
      </c>
      <c r="B363" s="117" t="s">
        <v>46</v>
      </c>
      <c r="C363" s="81" t="s">
        <v>47</v>
      </c>
      <c r="D363" s="82" t="s">
        <v>13</v>
      </c>
      <c r="E363" s="82">
        <v>14</v>
      </c>
      <c r="F363" s="151">
        <v>0</v>
      </c>
      <c r="G363" s="82">
        <v>10</v>
      </c>
      <c r="H363" s="167">
        <f t="shared" si="68"/>
        <v>0</v>
      </c>
      <c r="I363" s="163">
        <f t="shared" si="65"/>
        <v>0</v>
      </c>
      <c r="J363" s="163">
        <f t="shared" si="66"/>
        <v>0</v>
      </c>
    </row>
    <row r="364" spans="1:10" s="87" customFormat="1" x14ac:dyDescent="0.25">
      <c r="A364" s="83" t="s">
        <v>568</v>
      </c>
      <c r="B364" s="117" t="s">
        <v>45</v>
      </c>
      <c r="C364" s="81" t="s">
        <v>230</v>
      </c>
      <c r="D364" s="82" t="s">
        <v>13</v>
      </c>
      <c r="E364" s="82">
        <v>14</v>
      </c>
      <c r="F364" s="151">
        <v>0</v>
      </c>
      <c r="G364" s="82">
        <v>10</v>
      </c>
      <c r="H364" s="167">
        <f t="shared" si="68"/>
        <v>0</v>
      </c>
      <c r="I364" s="163">
        <f t="shared" si="65"/>
        <v>0</v>
      </c>
      <c r="J364" s="163">
        <f t="shared" si="66"/>
        <v>0</v>
      </c>
    </row>
    <row r="365" spans="1:10" s="87" customFormat="1" x14ac:dyDescent="0.25">
      <c r="A365" s="83" t="s">
        <v>569</v>
      </c>
      <c r="B365" s="117" t="s">
        <v>231</v>
      </c>
      <c r="C365" s="81" t="s">
        <v>232</v>
      </c>
      <c r="D365" s="82" t="s">
        <v>13</v>
      </c>
      <c r="E365" s="82">
        <v>14</v>
      </c>
      <c r="F365" s="151">
        <v>0</v>
      </c>
      <c r="G365" s="82">
        <v>10</v>
      </c>
      <c r="H365" s="167">
        <f t="shared" si="68"/>
        <v>0</v>
      </c>
      <c r="I365" s="163">
        <f t="shared" si="65"/>
        <v>0</v>
      </c>
      <c r="J365" s="163">
        <f t="shared" si="66"/>
        <v>0</v>
      </c>
    </row>
    <row r="366" spans="1:10" s="87" customFormat="1" x14ac:dyDescent="0.25">
      <c r="A366" s="83" t="s">
        <v>570</v>
      </c>
      <c r="B366" s="117" t="s">
        <v>233</v>
      </c>
      <c r="C366" s="81" t="s">
        <v>234</v>
      </c>
      <c r="D366" s="82" t="s">
        <v>13</v>
      </c>
      <c r="E366" s="82">
        <v>21</v>
      </c>
      <c r="F366" s="151">
        <v>0</v>
      </c>
      <c r="G366" s="82">
        <v>10</v>
      </c>
      <c r="H366" s="167">
        <f t="shared" si="68"/>
        <v>0</v>
      </c>
      <c r="I366" s="163">
        <f t="shared" si="65"/>
        <v>0</v>
      </c>
      <c r="J366" s="163">
        <f t="shared" si="66"/>
        <v>0</v>
      </c>
    </row>
    <row r="367" spans="1:10" s="87" customFormat="1" x14ac:dyDescent="0.25">
      <c r="A367" s="83" t="s">
        <v>571</v>
      </c>
      <c r="B367" s="117" t="s">
        <v>235</v>
      </c>
      <c r="C367" s="81" t="s">
        <v>236</v>
      </c>
      <c r="D367" s="82" t="s">
        <v>13</v>
      </c>
      <c r="E367" s="82">
        <v>21</v>
      </c>
      <c r="F367" s="151">
        <v>0</v>
      </c>
      <c r="G367" s="82">
        <v>1</v>
      </c>
      <c r="H367" s="167">
        <f t="shared" si="68"/>
        <v>0</v>
      </c>
      <c r="I367" s="163">
        <f t="shared" si="65"/>
        <v>0</v>
      </c>
      <c r="J367" s="163">
        <f t="shared" si="66"/>
        <v>0</v>
      </c>
    </row>
    <row r="368" spans="1:10" s="87" customFormat="1" x14ac:dyDescent="0.25">
      <c r="A368" s="83">
        <v>6.2</v>
      </c>
      <c r="B368" s="117" t="s">
        <v>219</v>
      </c>
      <c r="C368" s="81" t="s">
        <v>220</v>
      </c>
      <c r="D368" s="82" t="s">
        <v>13</v>
      </c>
      <c r="E368" s="82">
        <v>14</v>
      </c>
      <c r="F368" s="151">
        <v>0</v>
      </c>
      <c r="G368" s="82">
        <v>1</v>
      </c>
      <c r="H368" s="167">
        <f t="shared" si="68"/>
        <v>0</v>
      </c>
      <c r="I368" s="163">
        <f t="shared" si="65"/>
        <v>0</v>
      </c>
      <c r="J368" s="163">
        <f t="shared" si="66"/>
        <v>0</v>
      </c>
    </row>
    <row r="369" spans="1:10" s="87" customFormat="1" ht="24" customHeight="1" x14ac:dyDescent="0.25">
      <c r="A369" s="83" t="s">
        <v>572</v>
      </c>
      <c r="B369" s="117" t="s">
        <v>221</v>
      </c>
      <c r="C369" s="81" t="s">
        <v>222</v>
      </c>
      <c r="D369" s="82">
        <v>36</v>
      </c>
      <c r="E369" s="82" t="s">
        <v>17</v>
      </c>
      <c r="F369" s="151">
        <v>0</v>
      </c>
      <c r="G369" s="82">
        <v>1</v>
      </c>
      <c r="H369" s="175">
        <f>$H$3</f>
        <v>0</v>
      </c>
      <c r="I369" s="163">
        <f t="shared" si="65"/>
        <v>0</v>
      </c>
      <c r="J369" s="163">
        <f t="shared" si="66"/>
        <v>0</v>
      </c>
    </row>
    <row r="370" spans="1:10" s="87" customFormat="1" x14ac:dyDescent="0.25">
      <c r="A370" s="83" t="s">
        <v>573</v>
      </c>
      <c r="B370" s="117" t="s">
        <v>345</v>
      </c>
      <c r="C370" s="81" t="s">
        <v>346</v>
      </c>
      <c r="D370" s="82" t="s">
        <v>13</v>
      </c>
      <c r="E370" s="82">
        <v>21</v>
      </c>
      <c r="F370" s="151">
        <v>200</v>
      </c>
      <c r="G370" s="82">
        <v>1</v>
      </c>
      <c r="H370" s="167">
        <f>$H$2</f>
        <v>0</v>
      </c>
      <c r="I370" s="163">
        <f t="shared" si="65"/>
        <v>200</v>
      </c>
      <c r="J370" s="163">
        <f t="shared" si="66"/>
        <v>200</v>
      </c>
    </row>
    <row r="371" spans="1:10" s="87" customFormat="1" ht="24" customHeight="1" x14ac:dyDescent="0.25">
      <c r="A371" s="83" t="s">
        <v>574</v>
      </c>
      <c r="B371" s="117" t="s">
        <v>348</v>
      </c>
      <c r="C371" s="81" t="s">
        <v>349</v>
      </c>
      <c r="D371" s="82">
        <v>36</v>
      </c>
      <c r="E371" s="82" t="s">
        <v>17</v>
      </c>
      <c r="F371" s="151">
        <v>114</v>
      </c>
      <c r="G371" s="82">
        <v>1</v>
      </c>
      <c r="H371" s="175">
        <f>$H$3</f>
        <v>0</v>
      </c>
      <c r="I371" s="163">
        <f t="shared" si="65"/>
        <v>114</v>
      </c>
      <c r="J371" s="163">
        <f t="shared" si="66"/>
        <v>114</v>
      </c>
    </row>
    <row r="372" spans="1:10" s="87" customFormat="1" x14ac:dyDescent="0.25">
      <c r="A372" s="83" t="s">
        <v>575</v>
      </c>
      <c r="B372" s="117" t="s">
        <v>37</v>
      </c>
      <c r="C372" s="81" t="s">
        <v>38</v>
      </c>
      <c r="D372" s="82" t="s">
        <v>13</v>
      </c>
      <c r="E372" s="82">
        <v>14</v>
      </c>
      <c r="F372" s="151">
        <v>0</v>
      </c>
      <c r="G372" s="82">
        <v>1</v>
      </c>
      <c r="H372" s="167">
        <f t="shared" ref="H372:H377" si="69">$H$2</f>
        <v>0</v>
      </c>
      <c r="I372" s="163">
        <f t="shared" si="65"/>
        <v>0</v>
      </c>
      <c r="J372" s="163">
        <f t="shared" si="66"/>
        <v>0</v>
      </c>
    </row>
    <row r="373" spans="1:10" s="87" customFormat="1" x14ac:dyDescent="0.25">
      <c r="A373" s="83" t="s">
        <v>576</v>
      </c>
      <c r="B373" s="117" t="s">
        <v>41</v>
      </c>
      <c r="C373" s="81" t="s">
        <v>42</v>
      </c>
      <c r="D373" s="82" t="s">
        <v>13</v>
      </c>
      <c r="E373" s="82">
        <v>21</v>
      </c>
      <c r="F373" s="151">
        <v>0</v>
      </c>
      <c r="G373" s="82">
        <v>1</v>
      </c>
      <c r="H373" s="167">
        <f t="shared" si="69"/>
        <v>0</v>
      </c>
      <c r="I373" s="163">
        <f t="shared" si="65"/>
        <v>0</v>
      </c>
      <c r="J373" s="163">
        <f t="shared" si="66"/>
        <v>0</v>
      </c>
    </row>
    <row r="374" spans="1:10" s="87" customFormat="1" x14ac:dyDescent="0.25">
      <c r="A374" s="83" t="s">
        <v>577</v>
      </c>
      <c r="B374" s="117" t="s">
        <v>35</v>
      </c>
      <c r="C374" s="81" t="s">
        <v>36</v>
      </c>
      <c r="D374" s="82" t="s">
        <v>13</v>
      </c>
      <c r="E374" s="82">
        <v>14</v>
      </c>
      <c r="F374" s="151">
        <v>0</v>
      </c>
      <c r="G374" s="82">
        <v>1</v>
      </c>
      <c r="H374" s="167">
        <f t="shared" si="69"/>
        <v>0</v>
      </c>
      <c r="I374" s="163">
        <f t="shared" si="65"/>
        <v>0</v>
      </c>
      <c r="J374" s="163">
        <f t="shared" si="66"/>
        <v>0</v>
      </c>
    </row>
    <row r="375" spans="1:10" s="87" customFormat="1" x14ac:dyDescent="0.25">
      <c r="A375" s="83" t="s">
        <v>578</v>
      </c>
      <c r="B375" s="117" t="s">
        <v>39</v>
      </c>
      <c r="C375" s="81" t="s">
        <v>40</v>
      </c>
      <c r="D375" s="82" t="s">
        <v>13</v>
      </c>
      <c r="E375" s="82">
        <v>14</v>
      </c>
      <c r="F375" s="151">
        <v>0</v>
      </c>
      <c r="G375" s="82">
        <v>1</v>
      </c>
      <c r="H375" s="167">
        <f t="shared" si="69"/>
        <v>0</v>
      </c>
      <c r="I375" s="163">
        <f t="shared" si="65"/>
        <v>0</v>
      </c>
      <c r="J375" s="163">
        <f t="shared" si="66"/>
        <v>0</v>
      </c>
    </row>
    <row r="376" spans="1:10" s="87" customFormat="1" x14ac:dyDescent="0.25">
      <c r="A376" s="83" t="s">
        <v>579</v>
      </c>
      <c r="B376" s="117" t="s">
        <v>223</v>
      </c>
      <c r="C376" s="81" t="s">
        <v>224</v>
      </c>
      <c r="D376" s="82" t="s">
        <v>13</v>
      </c>
      <c r="E376" s="82">
        <v>14</v>
      </c>
      <c r="F376" s="151">
        <v>0</v>
      </c>
      <c r="G376" s="82">
        <v>1</v>
      </c>
      <c r="H376" s="167">
        <f t="shared" si="69"/>
        <v>0</v>
      </c>
      <c r="I376" s="163">
        <f t="shared" si="65"/>
        <v>0</v>
      </c>
      <c r="J376" s="163">
        <f t="shared" si="66"/>
        <v>0</v>
      </c>
    </row>
    <row r="377" spans="1:10" s="87" customFormat="1" x14ac:dyDescent="0.25">
      <c r="A377" s="83" t="s">
        <v>580</v>
      </c>
      <c r="B377" s="117" t="s">
        <v>552</v>
      </c>
      <c r="C377" s="81" t="s">
        <v>553</v>
      </c>
      <c r="D377" s="82" t="s">
        <v>13</v>
      </c>
      <c r="E377" s="82">
        <v>21</v>
      </c>
      <c r="F377" s="151">
        <v>0</v>
      </c>
      <c r="G377" s="82">
        <v>1</v>
      </c>
      <c r="H377" s="167">
        <f t="shared" si="69"/>
        <v>0</v>
      </c>
      <c r="I377" s="163">
        <f t="shared" si="65"/>
        <v>0</v>
      </c>
      <c r="J377" s="163">
        <f t="shared" si="66"/>
        <v>0</v>
      </c>
    </row>
    <row r="378" spans="1:10" s="87" customFormat="1" ht="24" customHeight="1" x14ac:dyDescent="0.25">
      <c r="A378" s="83" t="s">
        <v>581</v>
      </c>
      <c r="B378" s="117" t="s">
        <v>555</v>
      </c>
      <c r="C378" s="81" t="s">
        <v>556</v>
      </c>
      <c r="D378" s="82">
        <v>36</v>
      </c>
      <c r="E378" s="82" t="s">
        <v>17</v>
      </c>
      <c r="F378" s="151">
        <v>3600</v>
      </c>
      <c r="G378" s="82">
        <v>1</v>
      </c>
      <c r="H378" s="175">
        <f>$H$3</f>
        <v>0</v>
      </c>
      <c r="I378" s="163">
        <f t="shared" si="65"/>
        <v>3600</v>
      </c>
      <c r="J378" s="163">
        <f t="shared" si="66"/>
        <v>3600</v>
      </c>
    </row>
    <row r="379" spans="1:10" s="87" customFormat="1" x14ac:dyDescent="0.25">
      <c r="A379" s="83" t="s">
        <v>582</v>
      </c>
      <c r="B379" s="117" t="s">
        <v>557</v>
      </c>
      <c r="C379" s="81" t="s">
        <v>558</v>
      </c>
      <c r="D379" s="82" t="s">
        <v>13</v>
      </c>
      <c r="E379" s="82">
        <v>14</v>
      </c>
      <c r="F379" s="151">
        <v>0</v>
      </c>
      <c r="G379" s="82">
        <v>1</v>
      </c>
      <c r="H379" s="167">
        <f t="shared" ref="H379:H380" si="70">$H$2</f>
        <v>0</v>
      </c>
      <c r="I379" s="163">
        <f t="shared" si="65"/>
        <v>0</v>
      </c>
      <c r="J379" s="163">
        <f t="shared" si="66"/>
        <v>0</v>
      </c>
    </row>
    <row r="380" spans="1:10" s="87" customFormat="1" x14ac:dyDescent="0.25">
      <c r="A380" s="83">
        <v>6.3</v>
      </c>
      <c r="B380" s="117" t="s">
        <v>364</v>
      </c>
      <c r="C380" s="81" t="s">
        <v>365</v>
      </c>
      <c r="D380" s="82" t="s">
        <v>13</v>
      </c>
      <c r="E380" s="82">
        <v>21</v>
      </c>
      <c r="F380" s="151">
        <v>5106.3500000000004</v>
      </c>
      <c r="G380" s="82">
        <v>1</v>
      </c>
      <c r="H380" s="167">
        <f t="shared" si="70"/>
        <v>0</v>
      </c>
      <c r="I380" s="163">
        <f t="shared" si="65"/>
        <v>5106.3500000000004</v>
      </c>
      <c r="J380" s="163">
        <f t="shared" si="66"/>
        <v>5106.3500000000004</v>
      </c>
    </row>
    <row r="381" spans="1:10" s="87" customFormat="1" x14ac:dyDescent="0.25">
      <c r="A381" s="83" t="s">
        <v>583</v>
      </c>
      <c r="B381" s="117" t="s">
        <v>367</v>
      </c>
      <c r="C381" s="81" t="s">
        <v>368</v>
      </c>
      <c r="D381" s="82">
        <v>36</v>
      </c>
      <c r="E381" s="82" t="s">
        <v>17</v>
      </c>
      <c r="F381" s="151">
        <v>8280</v>
      </c>
      <c r="G381" s="82">
        <v>1</v>
      </c>
      <c r="H381" s="175">
        <f>$H$3</f>
        <v>0</v>
      </c>
      <c r="I381" s="163">
        <f t="shared" si="65"/>
        <v>8280</v>
      </c>
      <c r="J381" s="163">
        <f t="shared" si="66"/>
        <v>8280</v>
      </c>
    </row>
    <row r="382" spans="1:10" s="87" customFormat="1" x14ac:dyDescent="0.25">
      <c r="A382" s="83" t="s">
        <v>584</v>
      </c>
      <c r="B382" s="117" t="s">
        <v>520</v>
      </c>
      <c r="C382" s="81" t="s">
        <v>521</v>
      </c>
      <c r="D382" s="82" t="s">
        <v>13</v>
      </c>
      <c r="E382" s="82">
        <v>14</v>
      </c>
      <c r="F382" s="151">
        <v>0</v>
      </c>
      <c r="G382" s="82">
        <v>1</v>
      </c>
      <c r="H382" s="167">
        <f t="shared" ref="H382:H396" si="71">$H$2</f>
        <v>0</v>
      </c>
      <c r="I382" s="163">
        <f t="shared" si="65"/>
        <v>0</v>
      </c>
      <c r="J382" s="163">
        <f t="shared" si="66"/>
        <v>0</v>
      </c>
    </row>
    <row r="383" spans="1:10" s="87" customFormat="1" x14ac:dyDescent="0.25">
      <c r="A383" s="83" t="s">
        <v>585</v>
      </c>
      <c r="B383" s="117" t="s">
        <v>20</v>
      </c>
      <c r="C383" s="81" t="s">
        <v>21</v>
      </c>
      <c r="D383" s="82" t="s">
        <v>13</v>
      </c>
      <c r="E383" s="82">
        <v>14</v>
      </c>
      <c r="F383" s="151">
        <v>7296.35</v>
      </c>
      <c r="G383" s="82">
        <v>1</v>
      </c>
      <c r="H383" s="167">
        <f t="shared" si="71"/>
        <v>0</v>
      </c>
      <c r="I383" s="163">
        <f t="shared" si="65"/>
        <v>7296.35</v>
      </c>
      <c r="J383" s="163">
        <f t="shared" si="66"/>
        <v>7296.35</v>
      </c>
    </row>
    <row r="384" spans="1:10" s="87" customFormat="1" x14ac:dyDescent="0.25">
      <c r="A384" s="83" t="s">
        <v>586</v>
      </c>
      <c r="B384" s="117" t="s">
        <v>275</v>
      </c>
      <c r="C384" s="81" t="s">
        <v>276</v>
      </c>
      <c r="D384" s="82" t="s">
        <v>13</v>
      </c>
      <c r="E384" s="82">
        <v>14</v>
      </c>
      <c r="F384" s="151">
        <v>0</v>
      </c>
      <c r="G384" s="82">
        <v>1</v>
      </c>
      <c r="H384" s="167">
        <f t="shared" si="71"/>
        <v>0</v>
      </c>
      <c r="I384" s="163">
        <f t="shared" si="65"/>
        <v>0</v>
      </c>
      <c r="J384" s="163">
        <f t="shared" si="66"/>
        <v>0</v>
      </c>
    </row>
    <row r="385" spans="1:10" s="87" customFormat="1" x14ac:dyDescent="0.25">
      <c r="A385" s="83" t="s">
        <v>587</v>
      </c>
      <c r="B385" s="117" t="s">
        <v>373</v>
      </c>
      <c r="C385" s="81" t="s">
        <v>374</v>
      </c>
      <c r="D385" s="82" t="s">
        <v>13</v>
      </c>
      <c r="E385" s="82">
        <v>14</v>
      </c>
      <c r="F385" s="151">
        <v>0</v>
      </c>
      <c r="G385" s="82">
        <v>1</v>
      </c>
      <c r="H385" s="167">
        <f t="shared" si="71"/>
        <v>0</v>
      </c>
      <c r="I385" s="163">
        <f t="shared" si="65"/>
        <v>0</v>
      </c>
      <c r="J385" s="163">
        <f t="shared" si="66"/>
        <v>0</v>
      </c>
    </row>
    <row r="386" spans="1:10" s="87" customFormat="1" x14ac:dyDescent="0.25">
      <c r="A386" s="83" t="s">
        <v>588</v>
      </c>
      <c r="B386" s="117" t="s">
        <v>22</v>
      </c>
      <c r="C386" s="81" t="s">
        <v>23</v>
      </c>
      <c r="D386" s="82" t="s">
        <v>13</v>
      </c>
      <c r="E386" s="82">
        <v>14</v>
      </c>
      <c r="F386" s="151">
        <v>14596.35</v>
      </c>
      <c r="G386" s="82">
        <v>1</v>
      </c>
      <c r="H386" s="167">
        <f t="shared" si="71"/>
        <v>0</v>
      </c>
      <c r="I386" s="163">
        <f t="shared" si="65"/>
        <v>14596.35</v>
      </c>
      <c r="J386" s="163">
        <f t="shared" si="66"/>
        <v>14596.35</v>
      </c>
    </row>
    <row r="387" spans="1:10" s="87" customFormat="1" x14ac:dyDescent="0.25">
      <c r="A387" s="83" t="s">
        <v>589</v>
      </c>
      <c r="B387" s="117" t="s">
        <v>24</v>
      </c>
      <c r="C387" s="81" t="s">
        <v>25</v>
      </c>
      <c r="D387" s="82" t="s">
        <v>13</v>
      </c>
      <c r="E387" s="82">
        <v>14</v>
      </c>
      <c r="F387" s="151">
        <v>14596.35</v>
      </c>
      <c r="G387" s="82">
        <v>1</v>
      </c>
      <c r="H387" s="167">
        <f t="shared" si="71"/>
        <v>0</v>
      </c>
      <c r="I387" s="163">
        <f t="shared" si="65"/>
        <v>14596.35</v>
      </c>
      <c r="J387" s="163">
        <f t="shared" si="66"/>
        <v>14596.35</v>
      </c>
    </row>
    <row r="388" spans="1:10" s="87" customFormat="1" x14ac:dyDescent="0.25">
      <c r="A388" s="83" t="s">
        <v>590</v>
      </c>
      <c r="B388" s="117" t="s">
        <v>26</v>
      </c>
      <c r="C388" s="81" t="s">
        <v>27</v>
      </c>
      <c r="D388" s="82" t="s">
        <v>13</v>
      </c>
      <c r="E388" s="82">
        <v>14</v>
      </c>
      <c r="F388" s="151">
        <v>7296.35</v>
      </c>
      <c r="G388" s="82">
        <v>1</v>
      </c>
      <c r="H388" s="167">
        <f t="shared" si="71"/>
        <v>0</v>
      </c>
      <c r="I388" s="163">
        <f t="shared" si="65"/>
        <v>7296.35</v>
      </c>
      <c r="J388" s="163">
        <f t="shared" si="66"/>
        <v>7296.35</v>
      </c>
    </row>
    <row r="389" spans="1:10" s="87" customFormat="1" x14ac:dyDescent="0.25">
      <c r="A389" s="83" t="s">
        <v>591</v>
      </c>
      <c r="B389" s="117" t="s">
        <v>26</v>
      </c>
      <c r="C389" s="81" t="s">
        <v>27</v>
      </c>
      <c r="D389" s="82" t="s">
        <v>13</v>
      </c>
      <c r="E389" s="82">
        <v>14</v>
      </c>
      <c r="F389" s="151">
        <v>7296.35</v>
      </c>
      <c r="G389" s="82">
        <v>1</v>
      </c>
      <c r="H389" s="167">
        <f t="shared" si="71"/>
        <v>0</v>
      </c>
      <c r="I389" s="163">
        <f t="shared" si="65"/>
        <v>7296.35</v>
      </c>
      <c r="J389" s="163">
        <f t="shared" si="66"/>
        <v>7296.35</v>
      </c>
    </row>
    <row r="390" spans="1:10" s="87" customFormat="1" x14ac:dyDescent="0.25">
      <c r="A390" s="83" t="s">
        <v>592</v>
      </c>
      <c r="B390" s="117" t="s">
        <v>26</v>
      </c>
      <c r="C390" s="81" t="s">
        <v>27</v>
      </c>
      <c r="D390" s="82" t="s">
        <v>13</v>
      </c>
      <c r="E390" s="82">
        <v>14</v>
      </c>
      <c r="F390" s="151">
        <v>7296.35</v>
      </c>
      <c r="G390" s="82">
        <v>1</v>
      </c>
      <c r="H390" s="167">
        <f t="shared" si="71"/>
        <v>0</v>
      </c>
      <c r="I390" s="163">
        <f t="shared" si="65"/>
        <v>7296.35</v>
      </c>
      <c r="J390" s="163">
        <f t="shared" si="66"/>
        <v>7296.35</v>
      </c>
    </row>
    <row r="391" spans="1:10" s="87" customFormat="1" x14ac:dyDescent="0.25">
      <c r="A391" s="83" t="s">
        <v>593</v>
      </c>
      <c r="B391" s="117" t="s">
        <v>26</v>
      </c>
      <c r="C391" s="81" t="s">
        <v>27</v>
      </c>
      <c r="D391" s="82" t="s">
        <v>13</v>
      </c>
      <c r="E391" s="82">
        <v>14</v>
      </c>
      <c r="F391" s="151">
        <v>7296.35</v>
      </c>
      <c r="G391" s="82">
        <v>1</v>
      </c>
      <c r="H391" s="167">
        <f t="shared" si="71"/>
        <v>0</v>
      </c>
      <c r="I391" s="163">
        <f t="shared" si="65"/>
        <v>7296.35</v>
      </c>
      <c r="J391" s="163">
        <f t="shared" si="66"/>
        <v>7296.35</v>
      </c>
    </row>
    <row r="392" spans="1:10" s="87" customFormat="1" x14ac:dyDescent="0.25">
      <c r="A392" s="83" t="s">
        <v>594</v>
      </c>
      <c r="B392" s="117" t="s">
        <v>26</v>
      </c>
      <c r="C392" s="81" t="s">
        <v>27</v>
      </c>
      <c r="D392" s="82" t="s">
        <v>13</v>
      </c>
      <c r="E392" s="82">
        <v>14</v>
      </c>
      <c r="F392" s="151">
        <v>7296.35</v>
      </c>
      <c r="G392" s="82">
        <v>1</v>
      </c>
      <c r="H392" s="167">
        <f t="shared" si="71"/>
        <v>0</v>
      </c>
      <c r="I392" s="163">
        <f t="shared" si="65"/>
        <v>7296.35</v>
      </c>
      <c r="J392" s="163">
        <f t="shared" si="66"/>
        <v>7296.35</v>
      </c>
    </row>
    <row r="393" spans="1:10" s="87" customFormat="1" x14ac:dyDescent="0.25">
      <c r="A393" s="83" t="s">
        <v>595</v>
      </c>
      <c r="B393" s="117" t="s">
        <v>383</v>
      </c>
      <c r="C393" s="81" t="s">
        <v>384</v>
      </c>
      <c r="D393" s="82" t="s">
        <v>13</v>
      </c>
      <c r="E393" s="82">
        <v>14</v>
      </c>
      <c r="F393" s="151">
        <v>2916.35</v>
      </c>
      <c r="G393" s="82">
        <v>1</v>
      </c>
      <c r="H393" s="167">
        <f t="shared" si="71"/>
        <v>0</v>
      </c>
      <c r="I393" s="163">
        <f t="shared" si="65"/>
        <v>2916.35</v>
      </c>
      <c r="J393" s="163">
        <f t="shared" si="66"/>
        <v>2916.35</v>
      </c>
    </row>
    <row r="394" spans="1:10" s="87" customFormat="1" x14ac:dyDescent="0.25">
      <c r="A394" s="83" t="s">
        <v>596</v>
      </c>
      <c r="B394" s="117" t="s">
        <v>30</v>
      </c>
      <c r="C394" s="81" t="s">
        <v>31</v>
      </c>
      <c r="D394" s="82" t="s">
        <v>13</v>
      </c>
      <c r="E394" s="82">
        <v>14</v>
      </c>
      <c r="F394" s="151">
        <v>0</v>
      </c>
      <c r="G394" s="82">
        <v>4</v>
      </c>
      <c r="H394" s="167">
        <f t="shared" si="71"/>
        <v>0</v>
      </c>
      <c r="I394" s="163">
        <f t="shared" si="65"/>
        <v>0</v>
      </c>
      <c r="J394" s="163">
        <f t="shared" si="66"/>
        <v>0</v>
      </c>
    </row>
    <row r="395" spans="1:10" s="87" customFormat="1" x14ac:dyDescent="0.25">
      <c r="A395" s="83" t="s">
        <v>597</v>
      </c>
      <c r="B395" s="117" t="s">
        <v>386</v>
      </c>
      <c r="C395" s="81" t="s">
        <v>384</v>
      </c>
      <c r="D395" s="82" t="s">
        <v>13</v>
      </c>
      <c r="E395" s="82">
        <v>14</v>
      </c>
      <c r="F395" s="151">
        <v>2916.35</v>
      </c>
      <c r="G395" s="82">
        <v>1</v>
      </c>
      <c r="H395" s="167">
        <f t="shared" si="71"/>
        <v>0</v>
      </c>
      <c r="I395" s="163">
        <f t="shared" si="65"/>
        <v>2916.35</v>
      </c>
      <c r="J395" s="163">
        <f t="shared" si="66"/>
        <v>2916.35</v>
      </c>
    </row>
    <row r="396" spans="1:10" s="87" customFormat="1" x14ac:dyDescent="0.25">
      <c r="A396" s="83">
        <v>6.4</v>
      </c>
      <c r="B396" s="117" t="s">
        <v>535</v>
      </c>
      <c r="C396" s="81" t="s">
        <v>536</v>
      </c>
      <c r="D396" s="82" t="s">
        <v>13</v>
      </c>
      <c r="E396" s="82">
        <v>14</v>
      </c>
      <c r="F396" s="151">
        <v>13530</v>
      </c>
      <c r="G396" s="82">
        <v>1</v>
      </c>
      <c r="H396" s="167">
        <f t="shared" si="71"/>
        <v>0</v>
      </c>
      <c r="I396" s="163">
        <f t="shared" si="65"/>
        <v>13530</v>
      </c>
      <c r="J396" s="163">
        <f t="shared" si="66"/>
        <v>13530</v>
      </c>
    </row>
    <row r="397" spans="1:10" s="87" customFormat="1" x14ac:dyDescent="0.25">
      <c r="A397" s="83" t="s">
        <v>598</v>
      </c>
      <c r="B397" s="117" t="s">
        <v>538</v>
      </c>
      <c r="C397" s="81" t="s">
        <v>539</v>
      </c>
      <c r="D397" s="82">
        <v>36</v>
      </c>
      <c r="E397" s="82" t="s">
        <v>17</v>
      </c>
      <c r="F397" s="151">
        <v>0</v>
      </c>
      <c r="G397" s="82">
        <v>1</v>
      </c>
      <c r="H397" s="175">
        <f>$H$3</f>
        <v>0</v>
      </c>
      <c r="I397" s="163">
        <f t="shared" si="65"/>
        <v>0</v>
      </c>
      <c r="J397" s="163">
        <f t="shared" si="66"/>
        <v>0</v>
      </c>
    </row>
    <row r="398" spans="1:10" s="87" customFormat="1" x14ac:dyDescent="0.25">
      <c r="A398" s="83" t="s">
        <v>599</v>
      </c>
      <c r="B398" s="117" t="s">
        <v>541</v>
      </c>
      <c r="C398" s="81" t="s">
        <v>542</v>
      </c>
      <c r="D398" s="82" t="s">
        <v>13</v>
      </c>
      <c r="E398" s="82">
        <v>14</v>
      </c>
      <c r="F398" s="151">
        <v>0</v>
      </c>
      <c r="G398" s="82">
        <v>10</v>
      </c>
      <c r="H398" s="167">
        <f t="shared" ref="H398:H401" si="72">$H$2</f>
        <v>0</v>
      </c>
      <c r="I398" s="163">
        <f t="shared" si="65"/>
        <v>0</v>
      </c>
      <c r="J398" s="163">
        <f t="shared" si="66"/>
        <v>0</v>
      </c>
    </row>
    <row r="399" spans="1:10" s="87" customFormat="1" x14ac:dyDescent="0.25">
      <c r="A399" s="83" t="s">
        <v>600</v>
      </c>
      <c r="B399" s="117" t="s">
        <v>226</v>
      </c>
      <c r="C399" s="81" t="s">
        <v>227</v>
      </c>
      <c r="D399" s="82" t="s">
        <v>13</v>
      </c>
      <c r="E399" s="82">
        <v>14</v>
      </c>
      <c r="F399" s="151">
        <v>0</v>
      </c>
      <c r="G399" s="82">
        <v>10</v>
      </c>
      <c r="H399" s="167">
        <f t="shared" si="72"/>
        <v>0</v>
      </c>
      <c r="I399" s="163">
        <f t="shared" si="65"/>
        <v>0</v>
      </c>
      <c r="J399" s="163">
        <f t="shared" si="66"/>
        <v>0</v>
      </c>
    </row>
    <row r="400" spans="1:10" s="87" customFormat="1" x14ac:dyDescent="0.25">
      <c r="A400" s="83" t="s">
        <v>601</v>
      </c>
      <c r="B400" s="117" t="s">
        <v>33</v>
      </c>
      <c r="C400" s="81" t="s">
        <v>34</v>
      </c>
      <c r="D400" s="82" t="s">
        <v>13</v>
      </c>
      <c r="E400" s="82">
        <v>14</v>
      </c>
      <c r="F400" s="151">
        <v>0</v>
      </c>
      <c r="G400" s="82">
        <v>10</v>
      </c>
      <c r="H400" s="167">
        <f t="shared" si="72"/>
        <v>0</v>
      </c>
      <c r="I400" s="163">
        <f t="shared" si="65"/>
        <v>0</v>
      </c>
      <c r="J400" s="163">
        <f t="shared" si="66"/>
        <v>0</v>
      </c>
    </row>
    <row r="401" spans="1:14" s="87" customFormat="1" x14ac:dyDescent="0.25">
      <c r="A401" s="83" t="s">
        <v>602</v>
      </c>
      <c r="B401" s="117" t="s">
        <v>546</v>
      </c>
      <c r="C401" s="81" t="s">
        <v>547</v>
      </c>
      <c r="D401" s="82" t="s">
        <v>13</v>
      </c>
      <c r="E401" s="82">
        <v>14</v>
      </c>
      <c r="F401" s="151">
        <v>0</v>
      </c>
      <c r="G401" s="82">
        <v>10</v>
      </c>
      <c r="H401" s="167">
        <f t="shared" si="72"/>
        <v>0</v>
      </c>
      <c r="I401" s="163">
        <f t="shared" si="65"/>
        <v>0</v>
      </c>
      <c r="J401" s="163">
        <f t="shared" si="66"/>
        <v>0</v>
      </c>
    </row>
    <row r="402" spans="1:14" s="87" customFormat="1" x14ac:dyDescent="0.25">
      <c r="A402" s="83" t="s">
        <v>603</v>
      </c>
      <c r="B402" s="117" t="s">
        <v>549</v>
      </c>
      <c r="C402" s="81" t="s">
        <v>550</v>
      </c>
      <c r="D402" s="82">
        <v>36</v>
      </c>
      <c r="E402" s="82" t="s">
        <v>17</v>
      </c>
      <c r="F402" s="151">
        <v>198</v>
      </c>
      <c r="G402" s="82">
        <v>10</v>
      </c>
      <c r="H402" s="175">
        <f>$H$3</f>
        <v>0</v>
      </c>
      <c r="I402" s="163">
        <f t="shared" si="65"/>
        <v>198</v>
      </c>
      <c r="J402" s="163">
        <f t="shared" si="66"/>
        <v>1980</v>
      </c>
    </row>
    <row r="403" spans="1:14" x14ac:dyDescent="0.25">
      <c r="A403" s="71"/>
      <c r="B403" s="71"/>
      <c r="D403" s="71"/>
      <c r="E403" s="71"/>
      <c r="F403" s="71"/>
      <c r="G403" s="71"/>
    </row>
    <row r="404" spans="1:14" ht="15.75" thickBot="1" x14ac:dyDescent="0.3">
      <c r="A404" s="224"/>
      <c r="B404" s="313" t="s">
        <v>842</v>
      </c>
      <c r="C404" s="313"/>
      <c r="D404" s="313"/>
      <c r="E404" s="313"/>
      <c r="F404" s="313"/>
      <c r="G404" s="224"/>
      <c r="H404" s="225"/>
      <c r="I404" s="225"/>
      <c r="J404" s="225"/>
      <c r="K404" s="224"/>
      <c r="L404" s="224"/>
      <c r="M404" s="224"/>
      <c r="N404" s="224"/>
    </row>
    <row r="405" spans="1:14" s="87" customFormat="1" ht="15.75" thickTop="1" x14ac:dyDescent="0.25">
      <c r="A405" s="83">
        <v>6</v>
      </c>
      <c r="B405" s="135" t="s">
        <v>318</v>
      </c>
      <c r="C405" s="81" t="s">
        <v>319</v>
      </c>
      <c r="D405" s="82" t="s">
        <v>13</v>
      </c>
      <c r="E405" s="82" t="s">
        <v>17</v>
      </c>
      <c r="F405" s="151">
        <v>0</v>
      </c>
      <c r="G405" s="82">
        <v>1</v>
      </c>
      <c r="H405" s="167">
        <f t="shared" ref="H405:H406" si="73">$H$2</f>
        <v>0</v>
      </c>
      <c r="I405" s="163">
        <f t="shared" ref="I405:I454" si="74">ROUND(F405-(F405*H405),2)</f>
        <v>0</v>
      </c>
      <c r="J405" s="163">
        <f t="shared" ref="J405:J454" si="75">ROUND((I405*G405),2)</f>
        <v>0</v>
      </c>
    </row>
    <row r="406" spans="1:14" s="87" customFormat="1" x14ac:dyDescent="0.25">
      <c r="A406" s="83">
        <v>6.1</v>
      </c>
      <c r="B406" s="117" t="s">
        <v>320</v>
      </c>
      <c r="C406" s="81" t="s">
        <v>321</v>
      </c>
      <c r="D406" s="82" t="s">
        <v>13</v>
      </c>
      <c r="E406" s="82">
        <v>21</v>
      </c>
      <c r="F406" s="151">
        <v>0</v>
      </c>
      <c r="G406" s="82">
        <v>1</v>
      </c>
      <c r="H406" s="167">
        <f t="shared" si="73"/>
        <v>0</v>
      </c>
      <c r="I406" s="163">
        <f t="shared" si="74"/>
        <v>0</v>
      </c>
      <c r="J406" s="163">
        <f t="shared" si="75"/>
        <v>0</v>
      </c>
    </row>
    <row r="407" spans="1:14" s="87" customFormat="1" x14ac:dyDescent="0.25">
      <c r="A407" s="83" t="s">
        <v>559</v>
      </c>
      <c r="B407" s="117" t="s">
        <v>228</v>
      </c>
      <c r="C407" s="81" t="s">
        <v>229</v>
      </c>
      <c r="D407" s="82">
        <v>36</v>
      </c>
      <c r="E407" s="82" t="s">
        <v>17</v>
      </c>
      <c r="F407" s="151">
        <v>0</v>
      </c>
      <c r="G407" s="82">
        <v>1</v>
      </c>
      <c r="H407" s="175">
        <f>$H$3</f>
        <v>0</v>
      </c>
      <c r="I407" s="163">
        <f t="shared" si="74"/>
        <v>0</v>
      </c>
      <c r="J407" s="163">
        <f t="shared" si="75"/>
        <v>0</v>
      </c>
    </row>
    <row r="408" spans="1:14" s="87" customFormat="1" x14ac:dyDescent="0.25">
      <c r="A408" s="83" t="s">
        <v>560</v>
      </c>
      <c r="B408" s="117" t="s">
        <v>324</v>
      </c>
      <c r="C408" s="81" t="s">
        <v>325</v>
      </c>
      <c r="D408" s="82" t="s">
        <v>13</v>
      </c>
      <c r="E408" s="82">
        <v>14</v>
      </c>
      <c r="F408" s="151">
        <v>0</v>
      </c>
      <c r="G408" s="82">
        <v>1</v>
      </c>
      <c r="H408" s="167">
        <f t="shared" ref="H408:H410" si="76">$H$2</f>
        <v>0</v>
      </c>
      <c r="I408" s="163">
        <f t="shared" si="74"/>
        <v>0</v>
      </c>
      <c r="J408" s="163">
        <f t="shared" si="75"/>
        <v>0</v>
      </c>
    </row>
    <row r="409" spans="1:14" s="87" customFormat="1" x14ac:dyDescent="0.25">
      <c r="A409" s="83" t="s">
        <v>561</v>
      </c>
      <c r="B409" s="117" t="s">
        <v>50</v>
      </c>
      <c r="C409" s="81" t="s">
        <v>51</v>
      </c>
      <c r="D409" s="82" t="s">
        <v>13</v>
      </c>
      <c r="E409" s="82">
        <v>14</v>
      </c>
      <c r="F409" s="151">
        <v>0</v>
      </c>
      <c r="G409" s="82">
        <v>1</v>
      </c>
      <c r="H409" s="167">
        <f t="shared" si="76"/>
        <v>0</v>
      </c>
      <c r="I409" s="163">
        <f t="shared" si="74"/>
        <v>0</v>
      </c>
      <c r="J409" s="163">
        <f t="shared" si="75"/>
        <v>0</v>
      </c>
    </row>
    <row r="410" spans="1:14" s="87" customFormat="1" x14ac:dyDescent="0.25">
      <c r="A410" s="83" t="s">
        <v>562</v>
      </c>
      <c r="B410" s="117" t="s">
        <v>328</v>
      </c>
      <c r="C410" s="81" t="s">
        <v>329</v>
      </c>
      <c r="D410" s="82" t="s">
        <v>13</v>
      </c>
      <c r="E410" s="82">
        <v>21</v>
      </c>
      <c r="F410" s="151">
        <v>255.5</v>
      </c>
      <c r="G410" s="82">
        <v>10</v>
      </c>
      <c r="H410" s="167">
        <f t="shared" si="76"/>
        <v>0</v>
      </c>
      <c r="I410" s="163">
        <f t="shared" si="74"/>
        <v>255.5</v>
      </c>
      <c r="J410" s="163">
        <f t="shared" si="75"/>
        <v>2555</v>
      </c>
    </row>
    <row r="411" spans="1:14" s="87" customFormat="1" x14ac:dyDescent="0.25">
      <c r="A411" s="83" t="s">
        <v>563</v>
      </c>
      <c r="B411" s="117" t="s">
        <v>43</v>
      </c>
      <c r="C411" s="81" t="s">
        <v>44</v>
      </c>
      <c r="D411" s="82">
        <v>36</v>
      </c>
      <c r="E411" s="82" t="s">
        <v>17</v>
      </c>
      <c r="F411" s="151">
        <v>159</v>
      </c>
      <c r="G411" s="82">
        <v>10</v>
      </c>
      <c r="H411" s="175">
        <f>$H$3</f>
        <v>0</v>
      </c>
      <c r="I411" s="163">
        <f t="shared" si="74"/>
        <v>159</v>
      </c>
      <c r="J411" s="163">
        <f t="shared" si="75"/>
        <v>1590</v>
      </c>
    </row>
    <row r="412" spans="1:14" s="87" customFormat="1" x14ac:dyDescent="0.25">
      <c r="A412" s="83" t="s">
        <v>564</v>
      </c>
      <c r="B412" s="117" t="s">
        <v>332</v>
      </c>
      <c r="C412" s="81" t="s">
        <v>333</v>
      </c>
      <c r="D412" s="82" t="s">
        <v>13</v>
      </c>
      <c r="E412" s="82">
        <v>21</v>
      </c>
      <c r="F412" s="151">
        <v>0</v>
      </c>
      <c r="G412" s="82">
        <v>10</v>
      </c>
      <c r="H412" s="167">
        <f t="shared" ref="H412:H420" si="77">$H$2</f>
        <v>0</v>
      </c>
      <c r="I412" s="163">
        <f t="shared" si="74"/>
        <v>0</v>
      </c>
      <c r="J412" s="163">
        <f t="shared" si="75"/>
        <v>0</v>
      </c>
    </row>
    <row r="413" spans="1:14" s="87" customFormat="1" x14ac:dyDescent="0.25">
      <c r="A413" s="83" t="s">
        <v>565</v>
      </c>
      <c r="B413" s="117" t="s">
        <v>335</v>
      </c>
      <c r="C413" s="81" t="s">
        <v>336</v>
      </c>
      <c r="D413" s="82" t="s">
        <v>13</v>
      </c>
      <c r="E413" s="82">
        <v>21</v>
      </c>
      <c r="F413" s="151">
        <v>0</v>
      </c>
      <c r="G413" s="82">
        <v>1</v>
      </c>
      <c r="H413" s="167">
        <f t="shared" si="77"/>
        <v>0</v>
      </c>
      <c r="I413" s="163">
        <f t="shared" si="74"/>
        <v>0</v>
      </c>
      <c r="J413" s="163">
        <f t="shared" si="75"/>
        <v>0</v>
      </c>
    </row>
    <row r="414" spans="1:14" s="87" customFormat="1" x14ac:dyDescent="0.25">
      <c r="A414" s="83" t="s">
        <v>566</v>
      </c>
      <c r="B414" s="117" t="s">
        <v>48</v>
      </c>
      <c r="C414" s="81" t="s">
        <v>49</v>
      </c>
      <c r="D414" s="82" t="s">
        <v>13</v>
      </c>
      <c r="E414" s="82">
        <v>21</v>
      </c>
      <c r="F414" s="151">
        <v>0</v>
      </c>
      <c r="G414" s="82">
        <v>10</v>
      </c>
      <c r="H414" s="167">
        <f t="shared" si="77"/>
        <v>0</v>
      </c>
      <c r="I414" s="163">
        <f t="shared" si="74"/>
        <v>0</v>
      </c>
      <c r="J414" s="163">
        <f t="shared" si="75"/>
        <v>0</v>
      </c>
    </row>
    <row r="415" spans="1:14" s="87" customFormat="1" x14ac:dyDescent="0.25">
      <c r="A415" s="83" t="s">
        <v>567</v>
      </c>
      <c r="B415" s="117" t="s">
        <v>46</v>
      </c>
      <c r="C415" s="81" t="s">
        <v>47</v>
      </c>
      <c r="D415" s="82" t="s">
        <v>13</v>
      </c>
      <c r="E415" s="82">
        <v>14</v>
      </c>
      <c r="F415" s="151">
        <v>0</v>
      </c>
      <c r="G415" s="82">
        <v>10</v>
      </c>
      <c r="H415" s="167">
        <f t="shared" si="77"/>
        <v>0</v>
      </c>
      <c r="I415" s="163">
        <f t="shared" si="74"/>
        <v>0</v>
      </c>
      <c r="J415" s="163">
        <f t="shared" si="75"/>
        <v>0</v>
      </c>
    </row>
    <row r="416" spans="1:14" s="87" customFormat="1" x14ac:dyDescent="0.25">
      <c r="A416" s="83" t="s">
        <v>568</v>
      </c>
      <c r="B416" s="117" t="s">
        <v>45</v>
      </c>
      <c r="C416" s="81" t="s">
        <v>230</v>
      </c>
      <c r="D416" s="82" t="s">
        <v>13</v>
      </c>
      <c r="E416" s="82">
        <v>14</v>
      </c>
      <c r="F416" s="151">
        <v>0</v>
      </c>
      <c r="G416" s="82">
        <v>10</v>
      </c>
      <c r="H416" s="167">
        <f t="shared" si="77"/>
        <v>0</v>
      </c>
      <c r="I416" s="163">
        <f t="shared" si="74"/>
        <v>0</v>
      </c>
      <c r="J416" s="163">
        <f t="shared" si="75"/>
        <v>0</v>
      </c>
    </row>
    <row r="417" spans="1:10" s="87" customFormat="1" x14ac:dyDescent="0.25">
      <c r="A417" s="83" t="s">
        <v>569</v>
      </c>
      <c r="B417" s="117" t="s">
        <v>231</v>
      </c>
      <c r="C417" s="81" t="s">
        <v>232</v>
      </c>
      <c r="D417" s="82" t="s">
        <v>13</v>
      </c>
      <c r="E417" s="82">
        <v>14</v>
      </c>
      <c r="F417" s="151">
        <v>0</v>
      </c>
      <c r="G417" s="82">
        <v>10</v>
      </c>
      <c r="H417" s="167">
        <f t="shared" si="77"/>
        <v>0</v>
      </c>
      <c r="I417" s="163">
        <f t="shared" si="74"/>
        <v>0</v>
      </c>
      <c r="J417" s="163">
        <f t="shared" si="75"/>
        <v>0</v>
      </c>
    </row>
    <row r="418" spans="1:10" s="87" customFormat="1" x14ac:dyDescent="0.25">
      <c r="A418" s="83" t="s">
        <v>570</v>
      </c>
      <c r="B418" s="117" t="s">
        <v>233</v>
      </c>
      <c r="C418" s="81" t="s">
        <v>234</v>
      </c>
      <c r="D418" s="82" t="s">
        <v>13</v>
      </c>
      <c r="E418" s="82">
        <v>21</v>
      </c>
      <c r="F418" s="151">
        <v>0</v>
      </c>
      <c r="G418" s="82">
        <v>10</v>
      </c>
      <c r="H418" s="167">
        <f t="shared" si="77"/>
        <v>0</v>
      </c>
      <c r="I418" s="163">
        <f t="shared" si="74"/>
        <v>0</v>
      </c>
      <c r="J418" s="163">
        <f t="shared" si="75"/>
        <v>0</v>
      </c>
    </row>
    <row r="419" spans="1:10" s="87" customFormat="1" x14ac:dyDescent="0.25">
      <c r="A419" s="83" t="s">
        <v>571</v>
      </c>
      <c r="B419" s="117" t="s">
        <v>235</v>
      </c>
      <c r="C419" s="81" t="s">
        <v>236</v>
      </c>
      <c r="D419" s="82" t="s">
        <v>13</v>
      </c>
      <c r="E419" s="82">
        <v>21</v>
      </c>
      <c r="F419" s="151">
        <v>0</v>
      </c>
      <c r="G419" s="82">
        <v>1</v>
      </c>
      <c r="H419" s="167">
        <f t="shared" si="77"/>
        <v>0</v>
      </c>
      <c r="I419" s="163">
        <f t="shared" si="74"/>
        <v>0</v>
      </c>
      <c r="J419" s="163">
        <f t="shared" si="75"/>
        <v>0</v>
      </c>
    </row>
    <row r="420" spans="1:10" s="87" customFormat="1" x14ac:dyDescent="0.25">
      <c r="A420" s="83">
        <v>6.2</v>
      </c>
      <c r="B420" s="117" t="s">
        <v>219</v>
      </c>
      <c r="C420" s="81" t="s">
        <v>220</v>
      </c>
      <c r="D420" s="82" t="s">
        <v>13</v>
      </c>
      <c r="E420" s="82">
        <v>14</v>
      </c>
      <c r="F420" s="151">
        <v>0</v>
      </c>
      <c r="G420" s="82">
        <v>1</v>
      </c>
      <c r="H420" s="167">
        <f t="shared" si="77"/>
        <v>0</v>
      </c>
      <c r="I420" s="163">
        <f t="shared" si="74"/>
        <v>0</v>
      </c>
      <c r="J420" s="163">
        <f t="shared" si="75"/>
        <v>0</v>
      </c>
    </row>
    <row r="421" spans="1:10" s="87" customFormat="1" ht="24" customHeight="1" x14ac:dyDescent="0.25">
      <c r="A421" s="83" t="s">
        <v>572</v>
      </c>
      <c r="B421" s="117" t="s">
        <v>221</v>
      </c>
      <c r="C421" s="81" t="s">
        <v>222</v>
      </c>
      <c r="D421" s="82">
        <v>36</v>
      </c>
      <c r="E421" s="82" t="s">
        <v>17</v>
      </c>
      <c r="F421" s="151">
        <v>0</v>
      </c>
      <c r="G421" s="82">
        <v>1</v>
      </c>
      <c r="H421" s="175">
        <f>$H$3</f>
        <v>0</v>
      </c>
      <c r="I421" s="163">
        <f t="shared" si="74"/>
        <v>0</v>
      </c>
      <c r="J421" s="163">
        <f t="shared" si="75"/>
        <v>0</v>
      </c>
    </row>
    <row r="422" spans="1:10" s="87" customFormat="1" x14ac:dyDescent="0.25">
      <c r="A422" s="83" t="s">
        <v>573</v>
      </c>
      <c r="B422" s="117" t="s">
        <v>345</v>
      </c>
      <c r="C422" s="81" t="s">
        <v>346</v>
      </c>
      <c r="D422" s="82" t="s">
        <v>13</v>
      </c>
      <c r="E422" s="82">
        <v>21</v>
      </c>
      <c r="F422" s="151">
        <v>200</v>
      </c>
      <c r="G422" s="82">
        <v>1</v>
      </c>
      <c r="H422" s="167">
        <f>$H$2</f>
        <v>0</v>
      </c>
      <c r="I422" s="163">
        <f t="shared" si="74"/>
        <v>200</v>
      </c>
      <c r="J422" s="163">
        <f t="shared" si="75"/>
        <v>200</v>
      </c>
    </row>
    <row r="423" spans="1:10" s="87" customFormat="1" ht="24" customHeight="1" x14ac:dyDescent="0.25">
      <c r="A423" s="83" t="s">
        <v>574</v>
      </c>
      <c r="B423" s="117" t="s">
        <v>348</v>
      </c>
      <c r="C423" s="81" t="s">
        <v>349</v>
      </c>
      <c r="D423" s="82">
        <v>36</v>
      </c>
      <c r="E423" s="82" t="s">
        <v>17</v>
      </c>
      <c r="F423" s="151">
        <v>114</v>
      </c>
      <c r="G423" s="82">
        <v>1</v>
      </c>
      <c r="H423" s="175">
        <f>$H$3</f>
        <v>0</v>
      </c>
      <c r="I423" s="163">
        <f t="shared" si="74"/>
        <v>114</v>
      </c>
      <c r="J423" s="163">
        <f t="shared" si="75"/>
        <v>114</v>
      </c>
    </row>
    <row r="424" spans="1:10" s="87" customFormat="1" x14ac:dyDescent="0.25">
      <c r="A424" s="83" t="s">
        <v>575</v>
      </c>
      <c r="B424" s="117" t="s">
        <v>37</v>
      </c>
      <c r="C424" s="81" t="s">
        <v>38</v>
      </c>
      <c r="D424" s="82" t="s">
        <v>13</v>
      </c>
      <c r="E424" s="82">
        <v>14</v>
      </c>
      <c r="F424" s="151">
        <v>0</v>
      </c>
      <c r="G424" s="82">
        <v>1</v>
      </c>
      <c r="H424" s="167">
        <f t="shared" ref="H424:H429" si="78">$H$2</f>
        <v>0</v>
      </c>
      <c r="I424" s="163">
        <f t="shared" si="74"/>
        <v>0</v>
      </c>
      <c r="J424" s="163">
        <f t="shared" si="75"/>
        <v>0</v>
      </c>
    </row>
    <row r="425" spans="1:10" s="87" customFormat="1" x14ac:dyDescent="0.25">
      <c r="A425" s="83" t="s">
        <v>576</v>
      </c>
      <c r="B425" s="117" t="s">
        <v>41</v>
      </c>
      <c r="C425" s="81" t="s">
        <v>42</v>
      </c>
      <c r="D425" s="82" t="s">
        <v>13</v>
      </c>
      <c r="E425" s="82">
        <v>21</v>
      </c>
      <c r="F425" s="151">
        <v>0</v>
      </c>
      <c r="G425" s="82">
        <v>1</v>
      </c>
      <c r="H425" s="167">
        <f t="shared" si="78"/>
        <v>0</v>
      </c>
      <c r="I425" s="163">
        <f t="shared" si="74"/>
        <v>0</v>
      </c>
      <c r="J425" s="163">
        <f t="shared" si="75"/>
        <v>0</v>
      </c>
    </row>
    <row r="426" spans="1:10" s="87" customFormat="1" x14ac:dyDescent="0.25">
      <c r="A426" s="83" t="s">
        <v>577</v>
      </c>
      <c r="B426" s="117" t="s">
        <v>35</v>
      </c>
      <c r="C426" s="81" t="s">
        <v>36</v>
      </c>
      <c r="D426" s="82" t="s">
        <v>13</v>
      </c>
      <c r="E426" s="82">
        <v>14</v>
      </c>
      <c r="F426" s="151">
        <v>0</v>
      </c>
      <c r="G426" s="82">
        <v>1</v>
      </c>
      <c r="H426" s="167">
        <f t="shared" si="78"/>
        <v>0</v>
      </c>
      <c r="I426" s="163">
        <f t="shared" si="74"/>
        <v>0</v>
      </c>
      <c r="J426" s="163">
        <f t="shared" si="75"/>
        <v>0</v>
      </c>
    </row>
    <row r="427" spans="1:10" s="87" customFormat="1" x14ac:dyDescent="0.25">
      <c r="A427" s="83" t="s">
        <v>578</v>
      </c>
      <c r="B427" s="117" t="s">
        <v>39</v>
      </c>
      <c r="C427" s="81" t="s">
        <v>40</v>
      </c>
      <c r="D427" s="82" t="s">
        <v>13</v>
      </c>
      <c r="E427" s="82">
        <v>14</v>
      </c>
      <c r="F427" s="151">
        <v>0</v>
      </c>
      <c r="G427" s="82">
        <v>1</v>
      </c>
      <c r="H427" s="167">
        <f t="shared" si="78"/>
        <v>0</v>
      </c>
      <c r="I427" s="163">
        <f t="shared" si="74"/>
        <v>0</v>
      </c>
      <c r="J427" s="163">
        <f t="shared" si="75"/>
        <v>0</v>
      </c>
    </row>
    <row r="428" spans="1:10" s="87" customFormat="1" x14ac:dyDescent="0.25">
      <c r="A428" s="83" t="s">
        <v>579</v>
      </c>
      <c r="B428" s="117" t="s">
        <v>223</v>
      </c>
      <c r="C428" s="81" t="s">
        <v>224</v>
      </c>
      <c r="D428" s="82" t="s">
        <v>13</v>
      </c>
      <c r="E428" s="82">
        <v>14</v>
      </c>
      <c r="F428" s="151">
        <v>0</v>
      </c>
      <c r="G428" s="82">
        <v>1</v>
      </c>
      <c r="H428" s="167">
        <f t="shared" si="78"/>
        <v>0</v>
      </c>
      <c r="I428" s="163">
        <f t="shared" si="74"/>
        <v>0</v>
      </c>
      <c r="J428" s="163">
        <f t="shared" si="75"/>
        <v>0</v>
      </c>
    </row>
    <row r="429" spans="1:10" s="87" customFormat="1" x14ac:dyDescent="0.25">
      <c r="A429" s="83" t="s">
        <v>580</v>
      </c>
      <c r="B429" s="117" t="s">
        <v>552</v>
      </c>
      <c r="C429" s="81" t="s">
        <v>553</v>
      </c>
      <c r="D429" s="82" t="s">
        <v>13</v>
      </c>
      <c r="E429" s="82">
        <v>21</v>
      </c>
      <c r="F429" s="151">
        <v>0</v>
      </c>
      <c r="G429" s="82">
        <v>1</v>
      </c>
      <c r="H429" s="167">
        <f t="shared" si="78"/>
        <v>0</v>
      </c>
      <c r="I429" s="163">
        <f t="shared" si="74"/>
        <v>0</v>
      </c>
      <c r="J429" s="163">
        <f t="shared" si="75"/>
        <v>0</v>
      </c>
    </row>
    <row r="430" spans="1:10" s="87" customFormat="1" ht="24" customHeight="1" x14ac:dyDescent="0.25">
      <c r="A430" s="83" t="s">
        <v>581</v>
      </c>
      <c r="B430" s="117" t="s">
        <v>555</v>
      </c>
      <c r="C430" s="81" t="s">
        <v>556</v>
      </c>
      <c r="D430" s="82">
        <v>36</v>
      </c>
      <c r="E430" s="82" t="s">
        <v>17</v>
      </c>
      <c r="F430" s="151">
        <v>3600</v>
      </c>
      <c r="G430" s="82">
        <v>1</v>
      </c>
      <c r="H430" s="175">
        <f>$H$3</f>
        <v>0</v>
      </c>
      <c r="I430" s="163">
        <f t="shared" si="74"/>
        <v>3600</v>
      </c>
      <c r="J430" s="163">
        <f t="shared" si="75"/>
        <v>3600</v>
      </c>
    </row>
    <row r="431" spans="1:10" s="87" customFormat="1" x14ac:dyDescent="0.25">
      <c r="A431" s="83" t="s">
        <v>582</v>
      </c>
      <c r="B431" s="117" t="s">
        <v>557</v>
      </c>
      <c r="C431" s="81" t="s">
        <v>558</v>
      </c>
      <c r="D431" s="82" t="s">
        <v>13</v>
      </c>
      <c r="E431" s="82">
        <v>14</v>
      </c>
      <c r="F431" s="151">
        <v>0</v>
      </c>
      <c r="G431" s="82">
        <v>1</v>
      </c>
      <c r="H431" s="167">
        <f t="shared" ref="H431:H432" si="79">$H$2</f>
        <v>0</v>
      </c>
      <c r="I431" s="163">
        <f t="shared" si="74"/>
        <v>0</v>
      </c>
      <c r="J431" s="163">
        <f t="shared" si="75"/>
        <v>0</v>
      </c>
    </row>
    <row r="432" spans="1:10" s="87" customFormat="1" x14ac:dyDescent="0.25">
      <c r="A432" s="83">
        <v>6.3</v>
      </c>
      <c r="B432" s="117" t="s">
        <v>364</v>
      </c>
      <c r="C432" s="81" t="s">
        <v>365</v>
      </c>
      <c r="D432" s="82" t="s">
        <v>13</v>
      </c>
      <c r="E432" s="82">
        <v>21</v>
      </c>
      <c r="F432" s="151">
        <v>5106.3500000000004</v>
      </c>
      <c r="G432" s="82">
        <v>1</v>
      </c>
      <c r="H432" s="167">
        <f t="shared" si="79"/>
        <v>0</v>
      </c>
      <c r="I432" s="163">
        <f t="shared" si="74"/>
        <v>5106.3500000000004</v>
      </c>
      <c r="J432" s="163">
        <f t="shared" si="75"/>
        <v>5106.3500000000004</v>
      </c>
    </row>
    <row r="433" spans="1:10" s="87" customFormat="1" x14ac:dyDescent="0.25">
      <c r="A433" s="83" t="s">
        <v>583</v>
      </c>
      <c r="B433" s="117" t="s">
        <v>367</v>
      </c>
      <c r="C433" s="81" t="s">
        <v>368</v>
      </c>
      <c r="D433" s="82">
        <v>36</v>
      </c>
      <c r="E433" s="82" t="s">
        <v>17</v>
      </c>
      <c r="F433" s="151">
        <v>8280</v>
      </c>
      <c r="G433" s="82">
        <v>1</v>
      </c>
      <c r="H433" s="175">
        <f>$H$3</f>
        <v>0</v>
      </c>
      <c r="I433" s="163">
        <f t="shared" si="74"/>
        <v>8280</v>
      </c>
      <c r="J433" s="163">
        <f t="shared" si="75"/>
        <v>8280</v>
      </c>
    </row>
    <row r="434" spans="1:10" s="87" customFormat="1" x14ac:dyDescent="0.25">
      <c r="A434" s="83" t="s">
        <v>584</v>
      </c>
      <c r="B434" s="117" t="s">
        <v>520</v>
      </c>
      <c r="C434" s="81" t="s">
        <v>521</v>
      </c>
      <c r="D434" s="82" t="s">
        <v>13</v>
      </c>
      <c r="E434" s="82">
        <v>14</v>
      </c>
      <c r="F434" s="151">
        <v>0</v>
      </c>
      <c r="G434" s="82">
        <v>1</v>
      </c>
      <c r="H434" s="167">
        <f t="shared" ref="H434:H448" si="80">$H$2</f>
        <v>0</v>
      </c>
      <c r="I434" s="163">
        <f t="shared" si="74"/>
        <v>0</v>
      </c>
      <c r="J434" s="163">
        <f t="shared" si="75"/>
        <v>0</v>
      </c>
    </row>
    <row r="435" spans="1:10" s="87" customFormat="1" x14ac:dyDescent="0.25">
      <c r="A435" s="83" t="s">
        <v>585</v>
      </c>
      <c r="B435" s="117" t="s">
        <v>20</v>
      </c>
      <c r="C435" s="81" t="s">
        <v>21</v>
      </c>
      <c r="D435" s="82" t="s">
        <v>13</v>
      </c>
      <c r="E435" s="82">
        <v>14</v>
      </c>
      <c r="F435" s="151">
        <v>7296.35</v>
      </c>
      <c r="G435" s="82">
        <v>1</v>
      </c>
      <c r="H435" s="167">
        <f t="shared" si="80"/>
        <v>0</v>
      </c>
      <c r="I435" s="163">
        <f t="shared" si="74"/>
        <v>7296.35</v>
      </c>
      <c r="J435" s="163">
        <f t="shared" si="75"/>
        <v>7296.35</v>
      </c>
    </row>
    <row r="436" spans="1:10" s="87" customFormat="1" x14ac:dyDescent="0.25">
      <c r="A436" s="83" t="s">
        <v>586</v>
      </c>
      <c r="B436" s="117" t="s">
        <v>275</v>
      </c>
      <c r="C436" s="81" t="s">
        <v>276</v>
      </c>
      <c r="D436" s="82" t="s">
        <v>13</v>
      </c>
      <c r="E436" s="82">
        <v>14</v>
      </c>
      <c r="F436" s="151">
        <v>0</v>
      </c>
      <c r="G436" s="82">
        <v>1</v>
      </c>
      <c r="H436" s="167">
        <f t="shared" si="80"/>
        <v>0</v>
      </c>
      <c r="I436" s="163">
        <f t="shared" si="74"/>
        <v>0</v>
      </c>
      <c r="J436" s="163">
        <f t="shared" si="75"/>
        <v>0</v>
      </c>
    </row>
    <row r="437" spans="1:10" s="87" customFormat="1" x14ac:dyDescent="0.25">
      <c r="A437" s="83" t="s">
        <v>587</v>
      </c>
      <c r="B437" s="117" t="s">
        <v>373</v>
      </c>
      <c r="C437" s="81" t="s">
        <v>374</v>
      </c>
      <c r="D437" s="82" t="s">
        <v>13</v>
      </c>
      <c r="E437" s="82">
        <v>14</v>
      </c>
      <c r="F437" s="151">
        <v>0</v>
      </c>
      <c r="G437" s="82">
        <v>1</v>
      </c>
      <c r="H437" s="167">
        <f t="shared" si="80"/>
        <v>0</v>
      </c>
      <c r="I437" s="163">
        <f t="shared" si="74"/>
        <v>0</v>
      </c>
      <c r="J437" s="163">
        <f t="shared" si="75"/>
        <v>0</v>
      </c>
    </row>
    <row r="438" spans="1:10" s="87" customFormat="1" x14ac:dyDescent="0.25">
      <c r="A438" s="83" t="s">
        <v>588</v>
      </c>
      <c r="B438" s="117" t="s">
        <v>22</v>
      </c>
      <c r="C438" s="81" t="s">
        <v>23</v>
      </c>
      <c r="D438" s="82" t="s">
        <v>13</v>
      </c>
      <c r="E438" s="82">
        <v>14</v>
      </c>
      <c r="F438" s="151">
        <v>14596.35</v>
      </c>
      <c r="G438" s="82">
        <v>1</v>
      </c>
      <c r="H438" s="167">
        <f t="shared" si="80"/>
        <v>0</v>
      </c>
      <c r="I438" s="163">
        <f t="shared" si="74"/>
        <v>14596.35</v>
      </c>
      <c r="J438" s="163">
        <f t="shared" si="75"/>
        <v>14596.35</v>
      </c>
    </row>
    <row r="439" spans="1:10" s="87" customFormat="1" x14ac:dyDescent="0.25">
      <c r="A439" s="83" t="s">
        <v>589</v>
      </c>
      <c r="B439" s="117" t="s">
        <v>24</v>
      </c>
      <c r="C439" s="81" t="s">
        <v>25</v>
      </c>
      <c r="D439" s="82" t="s">
        <v>13</v>
      </c>
      <c r="E439" s="82">
        <v>14</v>
      </c>
      <c r="F439" s="151">
        <v>14596.35</v>
      </c>
      <c r="G439" s="82">
        <v>1</v>
      </c>
      <c r="H439" s="167">
        <f t="shared" si="80"/>
        <v>0</v>
      </c>
      <c r="I439" s="163">
        <f t="shared" si="74"/>
        <v>14596.35</v>
      </c>
      <c r="J439" s="163">
        <f t="shared" si="75"/>
        <v>14596.35</v>
      </c>
    </row>
    <row r="440" spans="1:10" s="87" customFormat="1" x14ac:dyDescent="0.25">
      <c r="A440" s="83" t="s">
        <v>590</v>
      </c>
      <c r="B440" s="117" t="s">
        <v>26</v>
      </c>
      <c r="C440" s="81" t="s">
        <v>27</v>
      </c>
      <c r="D440" s="82" t="s">
        <v>13</v>
      </c>
      <c r="E440" s="82">
        <v>14</v>
      </c>
      <c r="F440" s="151">
        <v>7296.35</v>
      </c>
      <c r="G440" s="82">
        <v>1</v>
      </c>
      <c r="H440" s="167">
        <f t="shared" si="80"/>
        <v>0</v>
      </c>
      <c r="I440" s="163">
        <f t="shared" si="74"/>
        <v>7296.35</v>
      </c>
      <c r="J440" s="163">
        <f t="shared" si="75"/>
        <v>7296.35</v>
      </c>
    </row>
    <row r="441" spans="1:10" s="87" customFormat="1" x14ac:dyDescent="0.25">
      <c r="A441" s="83" t="s">
        <v>591</v>
      </c>
      <c r="B441" s="117" t="s">
        <v>26</v>
      </c>
      <c r="C441" s="81" t="s">
        <v>27</v>
      </c>
      <c r="D441" s="82" t="s">
        <v>13</v>
      </c>
      <c r="E441" s="82">
        <v>14</v>
      </c>
      <c r="F441" s="151">
        <v>7296.35</v>
      </c>
      <c r="G441" s="82">
        <v>1</v>
      </c>
      <c r="H441" s="167">
        <f t="shared" si="80"/>
        <v>0</v>
      </c>
      <c r="I441" s="163">
        <f t="shared" si="74"/>
        <v>7296.35</v>
      </c>
      <c r="J441" s="163">
        <f t="shared" si="75"/>
        <v>7296.35</v>
      </c>
    </row>
    <row r="442" spans="1:10" s="87" customFormat="1" x14ac:dyDescent="0.25">
      <c r="A442" s="83" t="s">
        <v>592</v>
      </c>
      <c r="B442" s="117" t="s">
        <v>26</v>
      </c>
      <c r="C442" s="81" t="s">
        <v>27</v>
      </c>
      <c r="D442" s="82" t="s">
        <v>13</v>
      </c>
      <c r="E442" s="82">
        <v>14</v>
      </c>
      <c r="F442" s="151">
        <v>7296.35</v>
      </c>
      <c r="G442" s="82">
        <v>1</v>
      </c>
      <c r="H442" s="167">
        <f t="shared" si="80"/>
        <v>0</v>
      </c>
      <c r="I442" s="163">
        <f t="shared" si="74"/>
        <v>7296.35</v>
      </c>
      <c r="J442" s="163">
        <f t="shared" si="75"/>
        <v>7296.35</v>
      </c>
    </row>
    <row r="443" spans="1:10" s="87" customFormat="1" x14ac:dyDescent="0.25">
      <c r="A443" s="83" t="s">
        <v>593</v>
      </c>
      <c r="B443" s="117" t="s">
        <v>26</v>
      </c>
      <c r="C443" s="81" t="s">
        <v>27</v>
      </c>
      <c r="D443" s="82" t="s">
        <v>13</v>
      </c>
      <c r="E443" s="82">
        <v>14</v>
      </c>
      <c r="F443" s="151">
        <v>7296.35</v>
      </c>
      <c r="G443" s="82">
        <v>1</v>
      </c>
      <c r="H443" s="167">
        <f t="shared" si="80"/>
        <v>0</v>
      </c>
      <c r="I443" s="163">
        <f t="shared" si="74"/>
        <v>7296.35</v>
      </c>
      <c r="J443" s="163">
        <f t="shared" si="75"/>
        <v>7296.35</v>
      </c>
    </row>
    <row r="444" spans="1:10" s="87" customFormat="1" x14ac:dyDescent="0.25">
      <c r="A444" s="83" t="s">
        <v>594</v>
      </c>
      <c r="B444" s="117" t="s">
        <v>26</v>
      </c>
      <c r="C444" s="81" t="s">
        <v>27</v>
      </c>
      <c r="D444" s="82" t="s">
        <v>13</v>
      </c>
      <c r="E444" s="82">
        <v>14</v>
      </c>
      <c r="F444" s="151">
        <v>7296.35</v>
      </c>
      <c r="G444" s="82">
        <v>1</v>
      </c>
      <c r="H444" s="167">
        <f t="shared" si="80"/>
        <v>0</v>
      </c>
      <c r="I444" s="163">
        <f t="shared" si="74"/>
        <v>7296.35</v>
      </c>
      <c r="J444" s="163">
        <f t="shared" si="75"/>
        <v>7296.35</v>
      </c>
    </row>
    <row r="445" spans="1:10" s="87" customFormat="1" x14ac:dyDescent="0.25">
      <c r="A445" s="83" t="s">
        <v>595</v>
      </c>
      <c r="B445" s="117" t="s">
        <v>383</v>
      </c>
      <c r="C445" s="81" t="s">
        <v>384</v>
      </c>
      <c r="D445" s="82" t="s">
        <v>13</v>
      </c>
      <c r="E445" s="82">
        <v>14</v>
      </c>
      <c r="F445" s="151">
        <v>2916.35</v>
      </c>
      <c r="G445" s="82">
        <v>1</v>
      </c>
      <c r="H445" s="167">
        <f t="shared" si="80"/>
        <v>0</v>
      </c>
      <c r="I445" s="163">
        <f t="shared" si="74"/>
        <v>2916.35</v>
      </c>
      <c r="J445" s="163">
        <f t="shared" si="75"/>
        <v>2916.35</v>
      </c>
    </row>
    <row r="446" spans="1:10" s="87" customFormat="1" x14ac:dyDescent="0.25">
      <c r="A446" s="83" t="s">
        <v>596</v>
      </c>
      <c r="B446" s="117" t="s">
        <v>30</v>
      </c>
      <c r="C446" s="81" t="s">
        <v>31</v>
      </c>
      <c r="D446" s="82" t="s">
        <v>13</v>
      </c>
      <c r="E446" s="82">
        <v>14</v>
      </c>
      <c r="F446" s="151">
        <v>0</v>
      </c>
      <c r="G446" s="82">
        <v>4</v>
      </c>
      <c r="H446" s="167">
        <f t="shared" si="80"/>
        <v>0</v>
      </c>
      <c r="I446" s="163">
        <f t="shared" si="74"/>
        <v>0</v>
      </c>
      <c r="J446" s="163">
        <f t="shared" si="75"/>
        <v>0</v>
      </c>
    </row>
    <row r="447" spans="1:10" s="87" customFormat="1" x14ac:dyDescent="0.25">
      <c r="A447" s="83" t="s">
        <v>597</v>
      </c>
      <c r="B447" s="117" t="s">
        <v>386</v>
      </c>
      <c r="C447" s="81" t="s">
        <v>384</v>
      </c>
      <c r="D447" s="82" t="s">
        <v>13</v>
      </c>
      <c r="E447" s="82">
        <v>14</v>
      </c>
      <c r="F447" s="151">
        <v>2916.35</v>
      </c>
      <c r="G447" s="82">
        <v>1</v>
      </c>
      <c r="H447" s="167">
        <f t="shared" si="80"/>
        <v>0</v>
      </c>
      <c r="I447" s="163">
        <f t="shared" si="74"/>
        <v>2916.35</v>
      </c>
      <c r="J447" s="163">
        <f t="shared" si="75"/>
        <v>2916.35</v>
      </c>
    </row>
    <row r="448" spans="1:10" s="87" customFormat="1" x14ac:dyDescent="0.25">
      <c r="A448" s="83">
        <v>6.4</v>
      </c>
      <c r="B448" s="117" t="s">
        <v>535</v>
      </c>
      <c r="C448" s="81" t="s">
        <v>536</v>
      </c>
      <c r="D448" s="82" t="s">
        <v>13</v>
      </c>
      <c r="E448" s="82">
        <v>14</v>
      </c>
      <c r="F448" s="151">
        <v>13530</v>
      </c>
      <c r="G448" s="82">
        <v>1</v>
      </c>
      <c r="H448" s="167">
        <f t="shared" si="80"/>
        <v>0</v>
      </c>
      <c r="I448" s="163">
        <f t="shared" si="74"/>
        <v>13530</v>
      </c>
      <c r="J448" s="163">
        <f t="shared" si="75"/>
        <v>13530</v>
      </c>
    </row>
    <row r="449" spans="1:14" s="87" customFormat="1" x14ac:dyDescent="0.25">
      <c r="A449" s="83" t="s">
        <v>598</v>
      </c>
      <c r="B449" s="117" t="s">
        <v>538</v>
      </c>
      <c r="C449" s="81" t="s">
        <v>539</v>
      </c>
      <c r="D449" s="82">
        <v>36</v>
      </c>
      <c r="E449" s="82" t="s">
        <v>17</v>
      </c>
      <c r="F449" s="151">
        <v>0</v>
      </c>
      <c r="G449" s="82">
        <v>1</v>
      </c>
      <c r="H449" s="175">
        <f>$H$3</f>
        <v>0</v>
      </c>
      <c r="I449" s="163">
        <f t="shared" si="74"/>
        <v>0</v>
      </c>
      <c r="J449" s="163">
        <f t="shared" si="75"/>
        <v>0</v>
      </c>
    </row>
    <row r="450" spans="1:14" s="87" customFormat="1" x14ac:dyDescent="0.25">
      <c r="A450" s="83" t="s">
        <v>599</v>
      </c>
      <c r="B450" s="117" t="s">
        <v>541</v>
      </c>
      <c r="C450" s="81" t="s">
        <v>542</v>
      </c>
      <c r="D450" s="82" t="s">
        <v>13</v>
      </c>
      <c r="E450" s="82">
        <v>14</v>
      </c>
      <c r="F450" s="151">
        <v>0</v>
      </c>
      <c r="G450" s="82">
        <v>10</v>
      </c>
      <c r="H450" s="167">
        <f t="shared" ref="H450:H453" si="81">$H$2</f>
        <v>0</v>
      </c>
      <c r="I450" s="163">
        <f t="shared" si="74"/>
        <v>0</v>
      </c>
      <c r="J450" s="163">
        <f t="shared" si="75"/>
        <v>0</v>
      </c>
    </row>
    <row r="451" spans="1:14" s="87" customFormat="1" x14ac:dyDescent="0.25">
      <c r="A451" s="83" t="s">
        <v>600</v>
      </c>
      <c r="B451" s="117" t="s">
        <v>226</v>
      </c>
      <c r="C451" s="81" t="s">
        <v>227</v>
      </c>
      <c r="D451" s="82" t="s">
        <v>13</v>
      </c>
      <c r="E451" s="82">
        <v>14</v>
      </c>
      <c r="F451" s="151">
        <v>0</v>
      </c>
      <c r="G451" s="82">
        <v>10</v>
      </c>
      <c r="H451" s="167">
        <f t="shared" si="81"/>
        <v>0</v>
      </c>
      <c r="I451" s="163">
        <f t="shared" si="74"/>
        <v>0</v>
      </c>
      <c r="J451" s="163">
        <f t="shared" si="75"/>
        <v>0</v>
      </c>
    </row>
    <row r="452" spans="1:14" s="87" customFormat="1" x14ac:dyDescent="0.25">
      <c r="A452" s="83" t="s">
        <v>601</v>
      </c>
      <c r="B452" s="117" t="s">
        <v>33</v>
      </c>
      <c r="C452" s="81" t="s">
        <v>34</v>
      </c>
      <c r="D452" s="82" t="s">
        <v>13</v>
      </c>
      <c r="E452" s="82">
        <v>14</v>
      </c>
      <c r="F452" s="151">
        <v>0</v>
      </c>
      <c r="G452" s="82">
        <v>10</v>
      </c>
      <c r="H452" s="167">
        <f t="shared" si="81"/>
        <v>0</v>
      </c>
      <c r="I452" s="163">
        <f t="shared" si="74"/>
        <v>0</v>
      </c>
      <c r="J452" s="163">
        <f t="shared" si="75"/>
        <v>0</v>
      </c>
    </row>
    <row r="453" spans="1:14" s="87" customFormat="1" x14ac:dyDescent="0.25">
      <c r="A453" s="83" t="s">
        <v>602</v>
      </c>
      <c r="B453" s="117" t="s">
        <v>546</v>
      </c>
      <c r="C453" s="81" t="s">
        <v>547</v>
      </c>
      <c r="D453" s="82" t="s">
        <v>13</v>
      </c>
      <c r="E453" s="82">
        <v>14</v>
      </c>
      <c r="F453" s="151">
        <v>0</v>
      </c>
      <c r="G453" s="82">
        <v>10</v>
      </c>
      <c r="H453" s="167">
        <f t="shared" si="81"/>
        <v>0</v>
      </c>
      <c r="I453" s="163">
        <f t="shared" si="74"/>
        <v>0</v>
      </c>
      <c r="J453" s="163">
        <f t="shared" si="75"/>
        <v>0</v>
      </c>
    </row>
    <row r="454" spans="1:14" s="87" customFormat="1" x14ac:dyDescent="0.25">
      <c r="A454" s="83" t="s">
        <v>603</v>
      </c>
      <c r="B454" s="117" t="s">
        <v>549</v>
      </c>
      <c r="C454" s="81" t="s">
        <v>550</v>
      </c>
      <c r="D454" s="82">
        <v>36</v>
      </c>
      <c r="E454" s="82" t="s">
        <v>17</v>
      </c>
      <c r="F454" s="151">
        <v>198</v>
      </c>
      <c r="G454" s="82">
        <v>10</v>
      </c>
      <c r="H454" s="175">
        <f>$H$3</f>
        <v>0</v>
      </c>
      <c r="I454" s="163">
        <f t="shared" si="74"/>
        <v>198</v>
      </c>
      <c r="J454" s="163">
        <f t="shared" si="75"/>
        <v>1980</v>
      </c>
    </row>
    <row r="455" spans="1:14" x14ac:dyDescent="0.25">
      <c r="A455" s="71"/>
      <c r="B455" s="71"/>
      <c r="D455" s="71"/>
      <c r="E455" s="71"/>
      <c r="F455" s="71"/>
      <c r="G455" s="71"/>
    </row>
    <row r="456" spans="1:14" ht="15.75" thickBot="1" x14ac:dyDescent="0.3">
      <c r="A456" s="224"/>
      <c r="B456" s="313" t="s">
        <v>843</v>
      </c>
      <c r="C456" s="313"/>
      <c r="D456" s="313"/>
      <c r="E456" s="313"/>
      <c r="F456" s="313"/>
      <c r="G456" s="224"/>
      <c r="H456" s="225"/>
      <c r="I456" s="225"/>
      <c r="J456" s="225"/>
      <c r="K456" s="224"/>
      <c r="L456" s="224"/>
      <c r="M456" s="224"/>
      <c r="N456" s="224"/>
    </row>
    <row r="457" spans="1:14" s="87" customFormat="1" ht="15.75" thickTop="1" x14ac:dyDescent="0.25">
      <c r="A457" s="91">
        <v>5</v>
      </c>
      <c r="B457" s="134" t="s">
        <v>318</v>
      </c>
      <c r="C457" s="92" t="s">
        <v>319</v>
      </c>
      <c r="D457" s="93" t="s">
        <v>13</v>
      </c>
      <c r="E457" s="93" t="s">
        <v>17</v>
      </c>
      <c r="F457" s="150">
        <v>0</v>
      </c>
      <c r="G457" s="93">
        <v>1</v>
      </c>
      <c r="H457" s="167">
        <f t="shared" ref="H457:H458" si="82">$H$2</f>
        <v>0</v>
      </c>
      <c r="I457" s="163">
        <f t="shared" ref="I457:I506" si="83">ROUND(F457-(F457*H457),2)</f>
        <v>0</v>
      </c>
      <c r="J457" s="163">
        <f t="shared" ref="J457:J506" si="84">ROUND((I457*G457),2)</f>
        <v>0</v>
      </c>
    </row>
    <row r="458" spans="1:14" s="87" customFormat="1" x14ac:dyDescent="0.25">
      <c r="A458" s="91">
        <v>5.0999999999999996</v>
      </c>
      <c r="B458" s="116" t="s">
        <v>320</v>
      </c>
      <c r="C458" s="92" t="s">
        <v>321</v>
      </c>
      <c r="D458" s="93" t="s">
        <v>13</v>
      </c>
      <c r="E458" s="93">
        <v>21</v>
      </c>
      <c r="F458" s="150">
        <v>0</v>
      </c>
      <c r="G458" s="93">
        <v>1</v>
      </c>
      <c r="H458" s="167">
        <f t="shared" si="82"/>
        <v>0</v>
      </c>
      <c r="I458" s="163">
        <f t="shared" si="83"/>
        <v>0</v>
      </c>
      <c r="J458" s="163">
        <f t="shared" si="84"/>
        <v>0</v>
      </c>
    </row>
    <row r="459" spans="1:14" s="87" customFormat="1" x14ac:dyDescent="0.25">
      <c r="A459" s="91" t="s">
        <v>393</v>
      </c>
      <c r="B459" s="116" t="s">
        <v>228</v>
      </c>
      <c r="C459" s="92" t="s">
        <v>229</v>
      </c>
      <c r="D459" s="93">
        <v>36</v>
      </c>
      <c r="E459" s="93" t="s">
        <v>17</v>
      </c>
      <c r="F459" s="150">
        <v>0</v>
      </c>
      <c r="G459" s="93">
        <v>1</v>
      </c>
      <c r="H459" s="175">
        <f>$H$3</f>
        <v>0</v>
      </c>
      <c r="I459" s="163">
        <f t="shared" si="83"/>
        <v>0</v>
      </c>
      <c r="J459" s="163">
        <f t="shared" si="84"/>
        <v>0</v>
      </c>
    </row>
    <row r="460" spans="1:14" s="87" customFormat="1" x14ac:dyDescent="0.25">
      <c r="A460" s="91" t="s">
        <v>394</v>
      </c>
      <c r="B460" s="116" t="s">
        <v>324</v>
      </c>
      <c r="C460" s="92" t="s">
        <v>325</v>
      </c>
      <c r="D460" s="93" t="s">
        <v>13</v>
      </c>
      <c r="E460" s="93">
        <v>14</v>
      </c>
      <c r="F460" s="150">
        <v>0</v>
      </c>
      <c r="G460" s="93">
        <v>1</v>
      </c>
      <c r="H460" s="167">
        <f t="shared" ref="H460:H462" si="85">$H$2</f>
        <v>0</v>
      </c>
      <c r="I460" s="163">
        <f t="shared" si="83"/>
        <v>0</v>
      </c>
      <c r="J460" s="163">
        <f t="shared" si="84"/>
        <v>0</v>
      </c>
    </row>
    <row r="461" spans="1:14" s="87" customFormat="1" x14ac:dyDescent="0.25">
      <c r="A461" s="91" t="s">
        <v>395</v>
      </c>
      <c r="B461" s="116" t="s">
        <v>50</v>
      </c>
      <c r="C461" s="92" t="s">
        <v>51</v>
      </c>
      <c r="D461" s="93" t="s">
        <v>13</v>
      </c>
      <c r="E461" s="93">
        <v>14</v>
      </c>
      <c r="F461" s="150">
        <v>0</v>
      </c>
      <c r="G461" s="93">
        <v>1</v>
      </c>
      <c r="H461" s="167">
        <f t="shared" si="85"/>
        <v>0</v>
      </c>
      <c r="I461" s="163">
        <f t="shared" si="83"/>
        <v>0</v>
      </c>
      <c r="J461" s="163">
        <f t="shared" si="84"/>
        <v>0</v>
      </c>
    </row>
    <row r="462" spans="1:14" s="87" customFormat="1" x14ac:dyDescent="0.25">
      <c r="A462" s="91" t="s">
        <v>396</v>
      </c>
      <c r="B462" s="116" t="s">
        <v>328</v>
      </c>
      <c r="C462" s="92" t="s">
        <v>329</v>
      </c>
      <c r="D462" s="93" t="s">
        <v>13</v>
      </c>
      <c r="E462" s="93">
        <v>21</v>
      </c>
      <c r="F462" s="150">
        <v>255.5</v>
      </c>
      <c r="G462" s="93">
        <v>10</v>
      </c>
      <c r="H462" s="167">
        <f t="shared" si="85"/>
        <v>0</v>
      </c>
      <c r="I462" s="163">
        <f t="shared" si="83"/>
        <v>255.5</v>
      </c>
      <c r="J462" s="163">
        <f t="shared" si="84"/>
        <v>2555</v>
      </c>
    </row>
    <row r="463" spans="1:14" s="87" customFormat="1" x14ac:dyDescent="0.25">
      <c r="A463" s="91" t="s">
        <v>397</v>
      </c>
      <c r="B463" s="116" t="s">
        <v>43</v>
      </c>
      <c r="C463" s="92" t="s">
        <v>44</v>
      </c>
      <c r="D463" s="93">
        <v>36</v>
      </c>
      <c r="E463" s="93" t="s">
        <v>17</v>
      </c>
      <c r="F463" s="150">
        <v>159</v>
      </c>
      <c r="G463" s="93">
        <v>10</v>
      </c>
      <c r="H463" s="175">
        <f>$H$3</f>
        <v>0</v>
      </c>
      <c r="I463" s="163">
        <f t="shared" si="83"/>
        <v>159</v>
      </c>
      <c r="J463" s="163">
        <f t="shared" si="84"/>
        <v>1590</v>
      </c>
    </row>
    <row r="464" spans="1:14" s="87" customFormat="1" x14ac:dyDescent="0.25">
      <c r="A464" s="91" t="s">
        <v>398</v>
      </c>
      <c r="B464" s="116" t="s">
        <v>332</v>
      </c>
      <c r="C464" s="92" t="s">
        <v>333</v>
      </c>
      <c r="D464" s="93" t="s">
        <v>13</v>
      </c>
      <c r="E464" s="93">
        <v>21</v>
      </c>
      <c r="F464" s="150">
        <v>0</v>
      </c>
      <c r="G464" s="93">
        <v>10</v>
      </c>
      <c r="H464" s="167">
        <f t="shared" ref="H464:H472" si="86">$H$2</f>
        <v>0</v>
      </c>
      <c r="I464" s="163">
        <f t="shared" si="83"/>
        <v>0</v>
      </c>
      <c r="J464" s="163">
        <f t="shared" si="84"/>
        <v>0</v>
      </c>
    </row>
    <row r="465" spans="1:10" s="87" customFormat="1" x14ac:dyDescent="0.25">
      <c r="A465" s="91" t="s">
        <v>399</v>
      </c>
      <c r="B465" s="116" t="s">
        <v>335</v>
      </c>
      <c r="C465" s="92" t="s">
        <v>336</v>
      </c>
      <c r="D465" s="93" t="s">
        <v>13</v>
      </c>
      <c r="E465" s="93">
        <v>21</v>
      </c>
      <c r="F465" s="150">
        <v>0</v>
      </c>
      <c r="G465" s="93">
        <v>1</v>
      </c>
      <c r="H465" s="167">
        <f t="shared" si="86"/>
        <v>0</v>
      </c>
      <c r="I465" s="163">
        <f t="shared" si="83"/>
        <v>0</v>
      </c>
      <c r="J465" s="163">
        <f t="shared" si="84"/>
        <v>0</v>
      </c>
    </row>
    <row r="466" spans="1:10" s="87" customFormat="1" x14ac:dyDescent="0.25">
      <c r="A466" s="91" t="s">
        <v>400</v>
      </c>
      <c r="B466" s="116" t="s">
        <v>48</v>
      </c>
      <c r="C466" s="92" t="s">
        <v>49</v>
      </c>
      <c r="D466" s="93" t="s">
        <v>13</v>
      </c>
      <c r="E466" s="93">
        <v>21</v>
      </c>
      <c r="F466" s="150">
        <v>0</v>
      </c>
      <c r="G466" s="93">
        <v>10</v>
      </c>
      <c r="H466" s="167">
        <f t="shared" si="86"/>
        <v>0</v>
      </c>
      <c r="I466" s="163">
        <f t="shared" si="83"/>
        <v>0</v>
      </c>
      <c r="J466" s="163">
        <f t="shared" si="84"/>
        <v>0</v>
      </c>
    </row>
    <row r="467" spans="1:10" s="87" customFormat="1" x14ac:dyDescent="0.25">
      <c r="A467" s="91" t="s">
        <v>401</v>
      </c>
      <c r="B467" s="116" t="s">
        <v>46</v>
      </c>
      <c r="C467" s="92" t="s">
        <v>47</v>
      </c>
      <c r="D467" s="93" t="s">
        <v>13</v>
      </c>
      <c r="E467" s="93">
        <v>14</v>
      </c>
      <c r="F467" s="150">
        <v>0</v>
      </c>
      <c r="G467" s="93">
        <v>10</v>
      </c>
      <c r="H467" s="167">
        <f t="shared" si="86"/>
        <v>0</v>
      </c>
      <c r="I467" s="163">
        <f t="shared" si="83"/>
        <v>0</v>
      </c>
      <c r="J467" s="163">
        <f t="shared" si="84"/>
        <v>0</v>
      </c>
    </row>
    <row r="468" spans="1:10" s="87" customFormat="1" x14ac:dyDescent="0.25">
      <c r="A468" s="91" t="s">
        <v>402</v>
      </c>
      <c r="B468" s="116" t="s">
        <v>45</v>
      </c>
      <c r="C468" s="92" t="s">
        <v>230</v>
      </c>
      <c r="D468" s="93" t="s">
        <v>13</v>
      </c>
      <c r="E468" s="93">
        <v>14</v>
      </c>
      <c r="F468" s="150">
        <v>0</v>
      </c>
      <c r="G468" s="93">
        <v>10</v>
      </c>
      <c r="H468" s="167">
        <f t="shared" si="86"/>
        <v>0</v>
      </c>
      <c r="I468" s="163">
        <f t="shared" si="83"/>
        <v>0</v>
      </c>
      <c r="J468" s="163">
        <f t="shared" si="84"/>
        <v>0</v>
      </c>
    </row>
    <row r="469" spans="1:10" s="87" customFormat="1" x14ac:dyDescent="0.25">
      <c r="A469" s="91" t="s">
        <v>403</v>
      </c>
      <c r="B469" s="116" t="s">
        <v>231</v>
      </c>
      <c r="C469" s="92" t="s">
        <v>232</v>
      </c>
      <c r="D469" s="93" t="s">
        <v>13</v>
      </c>
      <c r="E469" s="93">
        <v>14</v>
      </c>
      <c r="F469" s="150">
        <v>0</v>
      </c>
      <c r="G469" s="93">
        <v>10</v>
      </c>
      <c r="H469" s="167">
        <f t="shared" si="86"/>
        <v>0</v>
      </c>
      <c r="I469" s="163">
        <f t="shared" si="83"/>
        <v>0</v>
      </c>
      <c r="J469" s="163">
        <f t="shared" si="84"/>
        <v>0</v>
      </c>
    </row>
    <row r="470" spans="1:10" s="87" customFormat="1" x14ac:dyDescent="0.25">
      <c r="A470" s="91" t="s">
        <v>404</v>
      </c>
      <c r="B470" s="116" t="s">
        <v>233</v>
      </c>
      <c r="C470" s="92" t="s">
        <v>234</v>
      </c>
      <c r="D470" s="93" t="s">
        <v>13</v>
      </c>
      <c r="E470" s="93">
        <v>21</v>
      </c>
      <c r="F470" s="150">
        <v>0</v>
      </c>
      <c r="G470" s="93">
        <v>10</v>
      </c>
      <c r="H470" s="167">
        <f t="shared" si="86"/>
        <v>0</v>
      </c>
      <c r="I470" s="163">
        <f t="shared" si="83"/>
        <v>0</v>
      </c>
      <c r="J470" s="163">
        <f t="shared" si="84"/>
        <v>0</v>
      </c>
    </row>
    <row r="471" spans="1:10" s="87" customFormat="1" x14ac:dyDescent="0.25">
      <c r="A471" s="91" t="s">
        <v>405</v>
      </c>
      <c r="B471" s="116" t="s">
        <v>235</v>
      </c>
      <c r="C471" s="92" t="s">
        <v>236</v>
      </c>
      <c r="D471" s="93" t="s">
        <v>13</v>
      </c>
      <c r="E471" s="93">
        <v>21</v>
      </c>
      <c r="F471" s="150">
        <v>0</v>
      </c>
      <c r="G471" s="93">
        <v>1</v>
      </c>
      <c r="H471" s="167">
        <f t="shared" si="86"/>
        <v>0</v>
      </c>
      <c r="I471" s="163">
        <f t="shared" si="83"/>
        <v>0</v>
      </c>
      <c r="J471" s="163">
        <f t="shared" si="84"/>
        <v>0</v>
      </c>
    </row>
    <row r="472" spans="1:10" s="87" customFormat="1" x14ac:dyDescent="0.25">
      <c r="A472" s="91">
        <v>5.2</v>
      </c>
      <c r="B472" s="116" t="s">
        <v>219</v>
      </c>
      <c r="C472" s="92" t="s">
        <v>220</v>
      </c>
      <c r="D472" s="93" t="s">
        <v>13</v>
      </c>
      <c r="E472" s="93">
        <v>14</v>
      </c>
      <c r="F472" s="150">
        <v>0</v>
      </c>
      <c r="G472" s="93">
        <v>1</v>
      </c>
      <c r="H472" s="167">
        <f t="shared" si="86"/>
        <v>0</v>
      </c>
      <c r="I472" s="163">
        <f t="shared" si="83"/>
        <v>0</v>
      </c>
      <c r="J472" s="163">
        <f t="shared" si="84"/>
        <v>0</v>
      </c>
    </row>
    <row r="473" spans="1:10" s="87" customFormat="1" ht="24" customHeight="1" x14ac:dyDescent="0.25">
      <c r="A473" s="91" t="s">
        <v>406</v>
      </c>
      <c r="B473" s="116" t="s">
        <v>221</v>
      </c>
      <c r="C473" s="92" t="s">
        <v>222</v>
      </c>
      <c r="D473" s="93">
        <v>36</v>
      </c>
      <c r="E473" s="93" t="s">
        <v>17</v>
      </c>
      <c r="F473" s="150">
        <v>0</v>
      </c>
      <c r="G473" s="93">
        <v>1</v>
      </c>
      <c r="H473" s="175">
        <f>$H$3</f>
        <v>0</v>
      </c>
      <c r="I473" s="163">
        <f t="shared" si="83"/>
        <v>0</v>
      </c>
      <c r="J473" s="163">
        <f t="shared" si="84"/>
        <v>0</v>
      </c>
    </row>
    <row r="474" spans="1:10" s="87" customFormat="1" x14ac:dyDescent="0.25">
      <c r="A474" s="91" t="s">
        <v>407</v>
      </c>
      <c r="B474" s="116" t="s">
        <v>345</v>
      </c>
      <c r="C474" s="92" t="s">
        <v>346</v>
      </c>
      <c r="D474" s="93" t="s">
        <v>13</v>
      </c>
      <c r="E474" s="93">
        <v>21</v>
      </c>
      <c r="F474" s="150">
        <v>200</v>
      </c>
      <c r="G474" s="93">
        <v>1</v>
      </c>
      <c r="H474" s="167">
        <f>$H$2</f>
        <v>0</v>
      </c>
      <c r="I474" s="163">
        <f t="shared" si="83"/>
        <v>200</v>
      </c>
      <c r="J474" s="163">
        <f t="shared" si="84"/>
        <v>200</v>
      </c>
    </row>
    <row r="475" spans="1:10" s="87" customFormat="1" ht="24" customHeight="1" x14ac:dyDescent="0.25">
      <c r="A475" s="91" t="s">
        <v>408</v>
      </c>
      <c r="B475" s="116" t="s">
        <v>348</v>
      </c>
      <c r="C475" s="92" t="s">
        <v>349</v>
      </c>
      <c r="D475" s="93">
        <v>36</v>
      </c>
      <c r="E475" s="93" t="s">
        <v>17</v>
      </c>
      <c r="F475" s="150">
        <v>114</v>
      </c>
      <c r="G475" s="93">
        <v>1</v>
      </c>
      <c r="H475" s="175">
        <f>$H$3</f>
        <v>0</v>
      </c>
      <c r="I475" s="163">
        <f t="shared" si="83"/>
        <v>114</v>
      </c>
      <c r="J475" s="163">
        <f t="shared" si="84"/>
        <v>114</v>
      </c>
    </row>
    <row r="476" spans="1:10" s="87" customFormat="1" x14ac:dyDescent="0.25">
      <c r="A476" s="91" t="s">
        <v>409</v>
      </c>
      <c r="B476" s="116" t="s">
        <v>37</v>
      </c>
      <c r="C476" s="92" t="s">
        <v>38</v>
      </c>
      <c r="D476" s="93" t="s">
        <v>13</v>
      </c>
      <c r="E476" s="93">
        <v>14</v>
      </c>
      <c r="F476" s="150">
        <v>0</v>
      </c>
      <c r="G476" s="93">
        <v>1</v>
      </c>
      <c r="H476" s="167">
        <f t="shared" ref="H476:H481" si="87">$H$2</f>
        <v>0</v>
      </c>
      <c r="I476" s="163">
        <f t="shared" si="83"/>
        <v>0</v>
      </c>
      <c r="J476" s="163">
        <f t="shared" si="84"/>
        <v>0</v>
      </c>
    </row>
    <row r="477" spans="1:10" s="87" customFormat="1" x14ac:dyDescent="0.25">
      <c r="A477" s="91" t="s">
        <v>410</v>
      </c>
      <c r="B477" s="116" t="s">
        <v>41</v>
      </c>
      <c r="C477" s="92" t="s">
        <v>42</v>
      </c>
      <c r="D477" s="93" t="s">
        <v>13</v>
      </c>
      <c r="E477" s="93">
        <v>21</v>
      </c>
      <c r="F477" s="150">
        <v>0</v>
      </c>
      <c r="G477" s="93">
        <v>1</v>
      </c>
      <c r="H477" s="167">
        <f t="shared" si="87"/>
        <v>0</v>
      </c>
      <c r="I477" s="163">
        <f t="shared" si="83"/>
        <v>0</v>
      </c>
      <c r="J477" s="163">
        <f t="shared" si="84"/>
        <v>0</v>
      </c>
    </row>
    <row r="478" spans="1:10" s="87" customFormat="1" x14ac:dyDescent="0.25">
      <c r="A478" s="91" t="s">
        <v>411</v>
      </c>
      <c r="B478" s="116" t="s">
        <v>35</v>
      </c>
      <c r="C478" s="92" t="s">
        <v>36</v>
      </c>
      <c r="D478" s="93" t="s">
        <v>13</v>
      </c>
      <c r="E478" s="93">
        <v>14</v>
      </c>
      <c r="F478" s="150">
        <v>0</v>
      </c>
      <c r="G478" s="93">
        <v>1</v>
      </c>
      <c r="H478" s="167">
        <f t="shared" si="87"/>
        <v>0</v>
      </c>
      <c r="I478" s="163">
        <f t="shared" si="83"/>
        <v>0</v>
      </c>
      <c r="J478" s="163">
        <f t="shared" si="84"/>
        <v>0</v>
      </c>
    </row>
    <row r="479" spans="1:10" s="87" customFormat="1" x14ac:dyDescent="0.25">
      <c r="A479" s="91" t="s">
        <v>412</v>
      </c>
      <c r="B479" s="116" t="s">
        <v>39</v>
      </c>
      <c r="C479" s="92" t="s">
        <v>40</v>
      </c>
      <c r="D479" s="93" t="s">
        <v>13</v>
      </c>
      <c r="E479" s="93">
        <v>14</v>
      </c>
      <c r="F479" s="150">
        <v>0</v>
      </c>
      <c r="G479" s="93">
        <v>1</v>
      </c>
      <c r="H479" s="167">
        <f t="shared" si="87"/>
        <v>0</v>
      </c>
      <c r="I479" s="163">
        <f t="shared" si="83"/>
        <v>0</v>
      </c>
      <c r="J479" s="163">
        <f t="shared" si="84"/>
        <v>0</v>
      </c>
    </row>
    <row r="480" spans="1:10" s="87" customFormat="1" x14ac:dyDescent="0.25">
      <c r="A480" s="91" t="s">
        <v>413</v>
      </c>
      <c r="B480" s="116" t="s">
        <v>223</v>
      </c>
      <c r="C480" s="92" t="s">
        <v>224</v>
      </c>
      <c r="D480" s="93" t="s">
        <v>13</v>
      </c>
      <c r="E480" s="93">
        <v>14</v>
      </c>
      <c r="F480" s="150">
        <v>0</v>
      </c>
      <c r="G480" s="93">
        <v>1</v>
      </c>
      <c r="H480" s="167">
        <f t="shared" si="87"/>
        <v>0</v>
      </c>
      <c r="I480" s="163">
        <f t="shared" si="83"/>
        <v>0</v>
      </c>
      <c r="J480" s="163">
        <f t="shared" si="84"/>
        <v>0</v>
      </c>
    </row>
    <row r="481" spans="1:10" s="87" customFormat="1" x14ac:dyDescent="0.25">
      <c r="A481" s="91" t="s">
        <v>414</v>
      </c>
      <c r="B481" s="116" t="s">
        <v>552</v>
      </c>
      <c r="C481" s="92" t="s">
        <v>553</v>
      </c>
      <c r="D481" s="93" t="s">
        <v>13</v>
      </c>
      <c r="E481" s="93">
        <v>21</v>
      </c>
      <c r="F481" s="150">
        <v>0</v>
      </c>
      <c r="G481" s="93">
        <v>1</v>
      </c>
      <c r="H481" s="167">
        <f t="shared" si="87"/>
        <v>0</v>
      </c>
      <c r="I481" s="163">
        <f t="shared" si="83"/>
        <v>0</v>
      </c>
      <c r="J481" s="163">
        <f t="shared" si="84"/>
        <v>0</v>
      </c>
    </row>
    <row r="482" spans="1:10" s="87" customFormat="1" ht="24" customHeight="1" x14ac:dyDescent="0.25">
      <c r="A482" s="91" t="s">
        <v>554</v>
      </c>
      <c r="B482" s="116" t="s">
        <v>555</v>
      </c>
      <c r="C482" s="92" t="s">
        <v>556</v>
      </c>
      <c r="D482" s="93">
        <v>36</v>
      </c>
      <c r="E482" s="93" t="s">
        <v>17</v>
      </c>
      <c r="F482" s="150">
        <v>3600</v>
      </c>
      <c r="G482" s="93">
        <v>1</v>
      </c>
      <c r="H482" s="175">
        <f>$H$3</f>
        <v>0</v>
      </c>
      <c r="I482" s="163">
        <f t="shared" si="83"/>
        <v>3600</v>
      </c>
      <c r="J482" s="163">
        <f t="shared" si="84"/>
        <v>3600</v>
      </c>
    </row>
    <row r="483" spans="1:10" s="87" customFormat="1" x14ac:dyDescent="0.25">
      <c r="A483" s="91" t="s">
        <v>415</v>
      </c>
      <c r="B483" s="116" t="s">
        <v>557</v>
      </c>
      <c r="C483" s="92" t="s">
        <v>558</v>
      </c>
      <c r="D483" s="93" t="s">
        <v>13</v>
      </c>
      <c r="E483" s="93">
        <v>14</v>
      </c>
      <c r="F483" s="150">
        <v>0</v>
      </c>
      <c r="G483" s="93">
        <v>1</v>
      </c>
      <c r="H483" s="167">
        <f t="shared" ref="H483:H484" si="88">$H$2</f>
        <v>0</v>
      </c>
      <c r="I483" s="163">
        <f t="shared" si="83"/>
        <v>0</v>
      </c>
      <c r="J483" s="163">
        <f t="shared" si="84"/>
        <v>0</v>
      </c>
    </row>
    <row r="484" spans="1:10" s="87" customFormat="1" x14ac:dyDescent="0.25">
      <c r="A484" s="91">
        <v>5.3</v>
      </c>
      <c r="B484" s="116" t="s">
        <v>364</v>
      </c>
      <c r="C484" s="92" t="s">
        <v>365</v>
      </c>
      <c r="D484" s="93" t="s">
        <v>13</v>
      </c>
      <c r="E484" s="93">
        <v>21</v>
      </c>
      <c r="F484" s="150">
        <v>5106.3500000000004</v>
      </c>
      <c r="G484" s="93">
        <v>1</v>
      </c>
      <c r="H484" s="167">
        <f t="shared" si="88"/>
        <v>0</v>
      </c>
      <c r="I484" s="163">
        <f t="shared" si="83"/>
        <v>5106.3500000000004</v>
      </c>
      <c r="J484" s="163">
        <f t="shared" si="84"/>
        <v>5106.3500000000004</v>
      </c>
    </row>
    <row r="485" spans="1:10" s="87" customFormat="1" x14ac:dyDescent="0.25">
      <c r="A485" s="91" t="s">
        <v>416</v>
      </c>
      <c r="B485" s="116" t="s">
        <v>367</v>
      </c>
      <c r="C485" s="92" t="s">
        <v>368</v>
      </c>
      <c r="D485" s="93">
        <v>36</v>
      </c>
      <c r="E485" s="93" t="s">
        <v>17</v>
      </c>
      <c r="F485" s="150">
        <v>8280</v>
      </c>
      <c r="G485" s="93">
        <v>1</v>
      </c>
      <c r="H485" s="175">
        <f>$H$3</f>
        <v>0</v>
      </c>
      <c r="I485" s="163">
        <f t="shared" si="83"/>
        <v>8280</v>
      </c>
      <c r="J485" s="163">
        <f t="shared" si="84"/>
        <v>8280</v>
      </c>
    </row>
    <row r="486" spans="1:10" s="87" customFormat="1" x14ac:dyDescent="0.25">
      <c r="A486" s="91" t="s">
        <v>417</v>
      </c>
      <c r="B486" s="116" t="s">
        <v>520</v>
      </c>
      <c r="C486" s="92" t="s">
        <v>521</v>
      </c>
      <c r="D486" s="93" t="s">
        <v>13</v>
      </c>
      <c r="E486" s="93">
        <v>14</v>
      </c>
      <c r="F486" s="150">
        <v>0</v>
      </c>
      <c r="G486" s="93">
        <v>1</v>
      </c>
      <c r="H486" s="167">
        <f t="shared" ref="H486:H500" si="89">$H$2</f>
        <v>0</v>
      </c>
      <c r="I486" s="163">
        <f t="shared" si="83"/>
        <v>0</v>
      </c>
      <c r="J486" s="163">
        <f t="shared" si="84"/>
        <v>0</v>
      </c>
    </row>
    <row r="487" spans="1:10" s="87" customFormat="1" x14ac:dyDescent="0.25">
      <c r="A487" s="91" t="s">
        <v>418</v>
      </c>
      <c r="B487" s="116" t="s">
        <v>20</v>
      </c>
      <c r="C487" s="92" t="s">
        <v>21</v>
      </c>
      <c r="D487" s="93" t="s">
        <v>13</v>
      </c>
      <c r="E487" s="93">
        <v>14</v>
      </c>
      <c r="F487" s="150">
        <v>7296.35</v>
      </c>
      <c r="G487" s="93">
        <v>1</v>
      </c>
      <c r="H487" s="167">
        <f t="shared" si="89"/>
        <v>0</v>
      </c>
      <c r="I487" s="163">
        <f t="shared" si="83"/>
        <v>7296.35</v>
      </c>
      <c r="J487" s="163">
        <f t="shared" si="84"/>
        <v>7296.35</v>
      </c>
    </row>
    <row r="488" spans="1:10" s="87" customFormat="1" x14ac:dyDescent="0.25">
      <c r="A488" s="91" t="s">
        <v>419</v>
      </c>
      <c r="B488" s="116" t="s">
        <v>275</v>
      </c>
      <c r="C488" s="92" t="s">
        <v>276</v>
      </c>
      <c r="D488" s="93" t="s">
        <v>13</v>
      </c>
      <c r="E488" s="93">
        <v>14</v>
      </c>
      <c r="F488" s="150">
        <v>0</v>
      </c>
      <c r="G488" s="93">
        <v>1</v>
      </c>
      <c r="H488" s="167">
        <f t="shared" si="89"/>
        <v>0</v>
      </c>
      <c r="I488" s="163">
        <f t="shared" si="83"/>
        <v>0</v>
      </c>
      <c r="J488" s="163">
        <f t="shared" si="84"/>
        <v>0</v>
      </c>
    </row>
    <row r="489" spans="1:10" s="87" customFormat="1" x14ac:dyDescent="0.25">
      <c r="A489" s="91" t="s">
        <v>420</v>
      </c>
      <c r="B489" s="116" t="s">
        <v>373</v>
      </c>
      <c r="C489" s="92" t="s">
        <v>374</v>
      </c>
      <c r="D489" s="93" t="s">
        <v>13</v>
      </c>
      <c r="E489" s="93">
        <v>14</v>
      </c>
      <c r="F489" s="150">
        <v>0</v>
      </c>
      <c r="G489" s="93">
        <v>1</v>
      </c>
      <c r="H489" s="167">
        <f t="shared" si="89"/>
        <v>0</v>
      </c>
      <c r="I489" s="163">
        <f t="shared" si="83"/>
        <v>0</v>
      </c>
      <c r="J489" s="163">
        <f t="shared" si="84"/>
        <v>0</v>
      </c>
    </row>
    <row r="490" spans="1:10" s="87" customFormat="1" x14ac:dyDescent="0.25">
      <c r="A490" s="91" t="s">
        <v>421</v>
      </c>
      <c r="B490" s="116" t="s">
        <v>22</v>
      </c>
      <c r="C490" s="92" t="s">
        <v>23</v>
      </c>
      <c r="D490" s="93" t="s">
        <v>13</v>
      </c>
      <c r="E490" s="93">
        <v>14</v>
      </c>
      <c r="F490" s="150">
        <v>14596.35</v>
      </c>
      <c r="G490" s="93">
        <v>1</v>
      </c>
      <c r="H490" s="167">
        <f t="shared" si="89"/>
        <v>0</v>
      </c>
      <c r="I490" s="163">
        <f t="shared" si="83"/>
        <v>14596.35</v>
      </c>
      <c r="J490" s="163">
        <f t="shared" si="84"/>
        <v>14596.35</v>
      </c>
    </row>
    <row r="491" spans="1:10" s="87" customFormat="1" x14ac:dyDescent="0.25">
      <c r="A491" s="91" t="s">
        <v>422</v>
      </c>
      <c r="B491" s="116" t="s">
        <v>24</v>
      </c>
      <c r="C491" s="92" t="s">
        <v>25</v>
      </c>
      <c r="D491" s="93" t="s">
        <v>13</v>
      </c>
      <c r="E491" s="93">
        <v>14</v>
      </c>
      <c r="F491" s="150">
        <v>14596.35</v>
      </c>
      <c r="G491" s="93">
        <v>1</v>
      </c>
      <c r="H491" s="167">
        <f t="shared" si="89"/>
        <v>0</v>
      </c>
      <c r="I491" s="163">
        <f t="shared" si="83"/>
        <v>14596.35</v>
      </c>
      <c r="J491" s="163">
        <f t="shared" si="84"/>
        <v>14596.35</v>
      </c>
    </row>
    <row r="492" spans="1:10" s="87" customFormat="1" x14ac:dyDescent="0.25">
      <c r="A492" s="91" t="s">
        <v>423</v>
      </c>
      <c r="B492" s="116" t="s">
        <v>26</v>
      </c>
      <c r="C492" s="92" t="s">
        <v>27</v>
      </c>
      <c r="D492" s="93" t="s">
        <v>13</v>
      </c>
      <c r="E492" s="93">
        <v>14</v>
      </c>
      <c r="F492" s="150">
        <v>7296.35</v>
      </c>
      <c r="G492" s="93">
        <v>1</v>
      </c>
      <c r="H492" s="167">
        <f t="shared" si="89"/>
        <v>0</v>
      </c>
      <c r="I492" s="163">
        <f t="shared" si="83"/>
        <v>7296.35</v>
      </c>
      <c r="J492" s="163">
        <f t="shared" si="84"/>
        <v>7296.35</v>
      </c>
    </row>
    <row r="493" spans="1:10" s="87" customFormat="1" x14ac:dyDescent="0.25">
      <c r="A493" s="91" t="s">
        <v>424</v>
      </c>
      <c r="B493" s="116" t="s">
        <v>26</v>
      </c>
      <c r="C493" s="92" t="s">
        <v>27</v>
      </c>
      <c r="D493" s="93" t="s">
        <v>13</v>
      </c>
      <c r="E493" s="93">
        <v>14</v>
      </c>
      <c r="F493" s="150">
        <v>7296.35</v>
      </c>
      <c r="G493" s="93">
        <v>1</v>
      </c>
      <c r="H493" s="167">
        <f t="shared" si="89"/>
        <v>0</v>
      </c>
      <c r="I493" s="163">
        <f t="shared" si="83"/>
        <v>7296.35</v>
      </c>
      <c r="J493" s="163">
        <f t="shared" si="84"/>
        <v>7296.35</v>
      </c>
    </row>
    <row r="494" spans="1:10" s="87" customFormat="1" x14ac:dyDescent="0.25">
      <c r="A494" s="91" t="s">
        <v>425</v>
      </c>
      <c r="B494" s="116" t="s">
        <v>26</v>
      </c>
      <c r="C494" s="92" t="s">
        <v>27</v>
      </c>
      <c r="D494" s="93" t="s">
        <v>13</v>
      </c>
      <c r="E494" s="93">
        <v>14</v>
      </c>
      <c r="F494" s="150">
        <v>7296.35</v>
      </c>
      <c r="G494" s="93">
        <v>1</v>
      </c>
      <c r="H494" s="167">
        <f t="shared" si="89"/>
        <v>0</v>
      </c>
      <c r="I494" s="163">
        <f t="shared" si="83"/>
        <v>7296.35</v>
      </c>
      <c r="J494" s="163">
        <f t="shared" si="84"/>
        <v>7296.35</v>
      </c>
    </row>
    <row r="495" spans="1:10" s="87" customFormat="1" x14ac:dyDescent="0.25">
      <c r="A495" s="91" t="s">
        <v>426</v>
      </c>
      <c r="B495" s="116" t="s">
        <v>26</v>
      </c>
      <c r="C495" s="92" t="s">
        <v>27</v>
      </c>
      <c r="D495" s="93" t="s">
        <v>13</v>
      </c>
      <c r="E495" s="93">
        <v>14</v>
      </c>
      <c r="F495" s="150">
        <v>7296.35</v>
      </c>
      <c r="G495" s="93">
        <v>1</v>
      </c>
      <c r="H495" s="167">
        <f t="shared" si="89"/>
        <v>0</v>
      </c>
      <c r="I495" s="163">
        <f t="shared" si="83"/>
        <v>7296.35</v>
      </c>
      <c r="J495" s="163">
        <f t="shared" si="84"/>
        <v>7296.35</v>
      </c>
    </row>
    <row r="496" spans="1:10" s="87" customFormat="1" x14ac:dyDescent="0.25">
      <c r="A496" s="91" t="s">
        <v>427</v>
      </c>
      <c r="B496" s="116" t="s">
        <v>383</v>
      </c>
      <c r="C496" s="92" t="s">
        <v>384</v>
      </c>
      <c r="D496" s="93" t="s">
        <v>13</v>
      </c>
      <c r="E496" s="93">
        <v>14</v>
      </c>
      <c r="F496" s="150">
        <v>2916.35</v>
      </c>
      <c r="G496" s="93">
        <v>1</v>
      </c>
      <c r="H496" s="167">
        <f t="shared" si="89"/>
        <v>0</v>
      </c>
      <c r="I496" s="163">
        <f t="shared" si="83"/>
        <v>2916.35</v>
      </c>
      <c r="J496" s="163">
        <f t="shared" si="84"/>
        <v>2916.35</v>
      </c>
    </row>
    <row r="497" spans="1:14" s="87" customFormat="1" x14ac:dyDescent="0.25">
      <c r="A497" s="91" t="s">
        <v>428</v>
      </c>
      <c r="B497" s="116" t="s">
        <v>30</v>
      </c>
      <c r="C497" s="92" t="s">
        <v>31</v>
      </c>
      <c r="D497" s="93" t="s">
        <v>13</v>
      </c>
      <c r="E497" s="93">
        <v>14</v>
      </c>
      <c r="F497" s="150">
        <v>0</v>
      </c>
      <c r="G497" s="93">
        <v>4</v>
      </c>
      <c r="H497" s="167">
        <f t="shared" si="89"/>
        <v>0</v>
      </c>
      <c r="I497" s="163">
        <f t="shared" si="83"/>
        <v>0</v>
      </c>
      <c r="J497" s="163">
        <f t="shared" si="84"/>
        <v>0</v>
      </c>
    </row>
    <row r="498" spans="1:14" s="87" customFormat="1" x14ac:dyDescent="0.25">
      <c r="A498" s="91" t="s">
        <v>429</v>
      </c>
      <c r="B498" s="116" t="s">
        <v>386</v>
      </c>
      <c r="C498" s="92" t="s">
        <v>384</v>
      </c>
      <c r="D498" s="93" t="s">
        <v>13</v>
      </c>
      <c r="E498" s="93">
        <v>14</v>
      </c>
      <c r="F498" s="150">
        <v>2916.35</v>
      </c>
      <c r="G498" s="93">
        <v>1</v>
      </c>
      <c r="H498" s="167">
        <f t="shared" si="89"/>
        <v>0</v>
      </c>
      <c r="I498" s="163">
        <f t="shared" si="83"/>
        <v>2916.35</v>
      </c>
      <c r="J498" s="163">
        <f t="shared" si="84"/>
        <v>2916.35</v>
      </c>
    </row>
    <row r="499" spans="1:14" s="87" customFormat="1" x14ac:dyDescent="0.25">
      <c r="A499" s="91" t="s">
        <v>430</v>
      </c>
      <c r="B499" s="116" t="s">
        <v>18</v>
      </c>
      <c r="C499" s="92" t="s">
        <v>19</v>
      </c>
      <c r="D499" s="93" t="s">
        <v>13</v>
      </c>
      <c r="E499" s="93">
        <v>14</v>
      </c>
      <c r="F499" s="150">
        <v>0</v>
      </c>
      <c r="G499" s="93">
        <v>1</v>
      </c>
      <c r="H499" s="167">
        <f t="shared" si="89"/>
        <v>0</v>
      </c>
      <c r="I499" s="163">
        <f t="shared" si="83"/>
        <v>0</v>
      </c>
      <c r="J499" s="163">
        <f t="shared" si="84"/>
        <v>0</v>
      </c>
    </row>
    <row r="500" spans="1:14" s="87" customFormat="1" x14ac:dyDescent="0.25">
      <c r="A500" s="91">
        <v>5.4</v>
      </c>
      <c r="B500" s="116" t="s">
        <v>535</v>
      </c>
      <c r="C500" s="92" t="s">
        <v>536</v>
      </c>
      <c r="D500" s="93" t="s">
        <v>13</v>
      </c>
      <c r="E500" s="93">
        <v>35</v>
      </c>
      <c r="F500" s="150">
        <v>13530</v>
      </c>
      <c r="G500" s="93">
        <v>1</v>
      </c>
      <c r="H500" s="167">
        <f t="shared" si="89"/>
        <v>0</v>
      </c>
      <c r="I500" s="163">
        <f t="shared" si="83"/>
        <v>13530</v>
      </c>
      <c r="J500" s="163">
        <f t="shared" si="84"/>
        <v>13530</v>
      </c>
    </row>
    <row r="501" spans="1:14" s="87" customFormat="1" x14ac:dyDescent="0.25">
      <c r="A501" s="91" t="s">
        <v>431</v>
      </c>
      <c r="B501" s="116" t="s">
        <v>538</v>
      </c>
      <c r="C501" s="92" t="s">
        <v>539</v>
      </c>
      <c r="D501" s="93">
        <v>36</v>
      </c>
      <c r="E501" s="93" t="s">
        <v>17</v>
      </c>
      <c r="F501" s="150">
        <v>0</v>
      </c>
      <c r="G501" s="93">
        <v>1</v>
      </c>
      <c r="H501" s="175">
        <f>$H$3</f>
        <v>0</v>
      </c>
      <c r="I501" s="163">
        <f t="shared" si="83"/>
        <v>0</v>
      </c>
      <c r="J501" s="163">
        <f t="shared" si="84"/>
        <v>0</v>
      </c>
    </row>
    <row r="502" spans="1:14" s="87" customFormat="1" x14ac:dyDescent="0.25">
      <c r="A502" s="91" t="s">
        <v>432</v>
      </c>
      <c r="B502" s="116" t="s">
        <v>541</v>
      </c>
      <c r="C502" s="92" t="s">
        <v>542</v>
      </c>
      <c r="D502" s="93" t="s">
        <v>13</v>
      </c>
      <c r="E502" s="93">
        <v>14</v>
      </c>
      <c r="F502" s="150">
        <v>0</v>
      </c>
      <c r="G502" s="93">
        <v>10</v>
      </c>
      <c r="H502" s="167">
        <f t="shared" ref="H502:H505" si="90">$H$2</f>
        <v>0</v>
      </c>
      <c r="I502" s="163">
        <f t="shared" si="83"/>
        <v>0</v>
      </c>
      <c r="J502" s="163">
        <f t="shared" si="84"/>
        <v>0</v>
      </c>
    </row>
    <row r="503" spans="1:14" s="87" customFormat="1" x14ac:dyDescent="0.25">
      <c r="A503" s="91" t="s">
        <v>433</v>
      </c>
      <c r="B503" s="116" t="s">
        <v>226</v>
      </c>
      <c r="C503" s="92" t="s">
        <v>227</v>
      </c>
      <c r="D503" s="93" t="s">
        <v>13</v>
      </c>
      <c r="E503" s="93">
        <v>14</v>
      </c>
      <c r="F503" s="150">
        <v>0</v>
      </c>
      <c r="G503" s="93">
        <v>10</v>
      </c>
      <c r="H503" s="167">
        <f t="shared" si="90"/>
        <v>0</v>
      </c>
      <c r="I503" s="163">
        <f t="shared" si="83"/>
        <v>0</v>
      </c>
      <c r="J503" s="163">
        <f t="shared" si="84"/>
        <v>0</v>
      </c>
    </row>
    <row r="504" spans="1:14" s="87" customFormat="1" x14ac:dyDescent="0.25">
      <c r="A504" s="91" t="s">
        <v>434</v>
      </c>
      <c r="B504" s="116" t="s">
        <v>33</v>
      </c>
      <c r="C504" s="92" t="s">
        <v>34</v>
      </c>
      <c r="D504" s="93" t="s">
        <v>13</v>
      </c>
      <c r="E504" s="93">
        <v>14</v>
      </c>
      <c r="F504" s="150">
        <v>0</v>
      </c>
      <c r="G504" s="93">
        <v>10</v>
      </c>
      <c r="H504" s="167">
        <f t="shared" si="90"/>
        <v>0</v>
      </c>
      <c r="I504" s="163">
        <f t="shared" si="83"/>
        <v>0</v>
      </c>
      <c r="J504" s="163">
        <f t="shared" si="84"/>
        <v>0</v>
      </c>
    </row>
    <row r="505" spans="1:14" s="87" customFormat="1" x14ac:dyDescent="0.25">
      <c r="A505" s="91" t="s">
        <v>435</v>
      </c>
      <c r="B505" s="116" t="s">
        <v>546</v>
      </c>
      <c r="C505" s="92" t="s">
        <v>547</v>
      </c>
      <c r="D505" s="93" t="s">
        <v>13</v>
      </c>
      <c r="E505" s="93">
        <v>14</v>
      </c>
      <c r="F505" s="150">
        <v>0</v>
      </c>
      <c r="G505" s="93">
        <v>10</v>
      </c>
      <c r="H505" s="167">
        <f t="shared" si="90"/>
        <v>0</v>
      </c>
      <c r="I505" s="163">
        <f t="shared" si="83"/>
        <v>0</v>
      </c>
      <c r="J505" s="163">
        <f t="shared" si="84"/>
        <v>0</v>
      </c>
    </row>
    <row r="506" spans="1:14" s="87" customFormat="1" x14ac:dyDescent="0.25">
      <c r="A506" s="91" t="s">
        <v>436</v>
      </c>
      <c r="B506" s="116" t="s">
        <v>549</v>
      </c>
      <c r="C506" s="92" t="s">
        <v>550</v>
      </c>
      <c r="D506" s="93">
        <v>36</v>
      </c>
      <c r="E506" s="93" t="s">
        <v>17</v>
      </c>
      <c r="F506" s="150">
        <v>198</v>
      </c>
      <c r="G506" s="93">
        <v>10</v>
      </c>
      <c r="H506" s="175">
        <f>$H$3</f>
        <v>0</v>
      </c>
      <c r="I506" s="163">
        <f t="shared" si="83"/>
        <v>198</v>
      </c>
      <c r="J506" s="163">
        <f t="shared" si="84"/>
        <v>1980</v>
      </c>
    </row>
    <row r="507" spans="1:14" x14ac:dyDescent="0.25">
      <c r="A507" s="71"/>
      <c r="B507" s="71"/>
      <c r="D507" s="71"/>
      <c r="E507" s="71"/>
      <c r="F507" s="71"/>
      <c r="G507" s="71"/>
    </row>
    <row r="508" spans="1:14" ht="15.75" thickBot="1" x14ac:dyDescent="0.3">
      <c r="A508" s="224"/>
      <c r="B508" s="313" t="s">
        <v>844</v>
      </c>
      <c r="C508" s="313"/>
      <c r="D508" s="313"/>
      <c r="E508" s="313"/>
      <c r="F508" s="313"/>
      <c r="G508" s="224"/>
      <c r="H508" s="225"/>
      <c r="I508" s="225"/>
      <c r="J508" s="225"/>
      <c r="K508" s="224"/>
      <c r="L508" s="224"/>
      <c r="M508" s="224"/>
      <c r="N508" s="224"/>
    </row>
    <row r="509" spans="1:14" s="87" customFormat="1" ht="15.75" thickTop="1" x14ac:dyDescent="0.25">
      <c r="A509" s="100">
        <v>9</v>
      </c>
      <c r="B509" s="137" t="s">
        <v>11</v>
      </c>
      <c r="C509" s="101" t="s">
        <v>12</v>
      </c>
      <c r="D509" s="102" t="s">
        <v>13</v>
      </c>
      <c r="E509" s="102" t="s">
        <v>17</v>
      </c>
      <c r="F509" s="153">
        <v>0</v>
      </c>
      <c r="G509" s="102">
        <v>1</v>
      </c>
      <c r="H509" s="167">
        <f t="shared" ref="H509:H510" si="91">$H$2</f>
        <v>0</v>
      </c>
      <c r="I509" s="163">
        <f t="shared" ref="I509:I560" si="92">ROUND(F509-(F509*H509),2)</f>
        <v>0</v>
      </c>
      <c r="J509" s="163">
        <f t="shared" ref="J509:J560" si="93">ROUND((I509*G509),2)</f>
        <v>0</v>
      </c>
    </row>
    <row r="510" spans="1:14" s="87" customFormat="1" x14ac:dyDescent="0.25">
      <c r="A510" s="100">
        <v>9.1</v>
      </c>
      <c r="B510" s="119" t="s">
        <v>320</v>
      </c>
      <c r="C510" s="101" t="s">
        <v>321</v>
      </c>
      <c r="D510" s="102" t="s">
        <v>13</v>
      </c>
      <c r="E510" s="102">
        <v>21</v>
      </c>
      <c r="F510" s="153">
        <v>0</v>
      </c>
      <c r="G510" s="102">
        <v>1</v>
      </c>
      <c r="H510" s="167">
        <f t="shared" si="91"/>
        <v>0</v>
      </c>
      <c r="I510" s="163">
        <f t="shared" si="92"/>
        <v>0</v>
      </c>
      <c r="J510" s="163">
        <f t="shared" si="93"/>
        <v>0</v>
      </c>
    </row>
    <row r="511" spans="1:14" s="87" customFormat="1" x14ac:dyDescent="0.25">
      <c r="A511" s="100" t="s">
        <v>649</v>
      </c>
      <c r="B511" s="119" t="s">
        <v>228</v>
      </c>
      <c r="C511" s="101" t="s">
        <v>229</v>
      </c>
      <c r="D511" s="102">
        <v>36</v>
      </c>
      <c r="E511" s="102" t="s">
        <v>17</v>
      </c>
      <c r="F511" s="153">
        <v>0</v>
      </c>
      <c r="G511" s="102">
        <v>1</v>
      </c>
      <c r="H511" s="175">
        <f>$H$3</f>
        <v>0</v>
      </c>
      <c r="I511" s="163">
        <f t="shared" si="92"/>
        <v>0</v>
      </c>
      <c r="J511" s="163">
        <f t="shared" si="93"/>
        <v>0</v>
      </c>
    </row>
    <row r="512" spans="1:14" s="87" customFormat="1" x14ac:dyDescent="0.25">
      <c r="A512" s="100" t="s">
        <v>650</v>
      </c>
      <c r="B512" s="119" t="s">
        <v>324</v>
      </c>
      <c r="C512" s="101" t="s">
        <v>325</v>
      </c>
      <c r="D512" s="102" t="s">
        <v>13</v>
      </c>
      <c r="E512" s="102">
        <v>14</v>
      </c>
      <c r="F512" s="153">
        <v>0</v>
      </c>
      <c r="G512" s="102">
        <v>1</v>
      </c>
      <c r="H512" s="167">
        <f t="shared" ref="H512:H514" si="94">$H$2</f>
        <v>0</v>
      </c>
      <c r="I512" s="163">
        <f t="shared" si="92"/>
        <v>0</v>
      </c>
      <c r="J512" s="163">
        <f t="shared" si="93"/>
        <v>0</v>
      </c>
    </row>
    <row r="513" spans="1:10" s="87" customFormat="1" x14ac:dyDescent="0.25">
      <c r="A513" s="100" t="s">
        <v>651</v>
      </c>
      <c r="B513" s="119" t="s">
        <v>50</v>
      </c>
      <c r="C513" s="101" t="s">
        <v>51</v>
      </c>
      <c r="D513" s="102" t="s">
        <v>13</v>
      </c>
      <c r="E513" s="102">
        <v>14</v>
      </c>
      <c r="F513" s="153">
        <v>0</v>
      </c>
      <c r="G513" s="102">
        <v>1</v>
      </c>
      <c r="H513" s="167">
        <f t="shared" si="94"/>
        <v>0</v>
      </c>
      <c r="I513" s="163">
        <f t="shared" si="92"/>
        <v>0</v>
      </c>
      <c r="J513" s="163">
        <f t="shared" si="93"/>
        <v>0</v>
      </c>
    </row>
    <row r="514" spans="1:10" s="87" customFormat="1" x14ac:dyDescent="0.25">
      <c r="A514" s="100" t="s">
        <v>652</v>
      </c>
      <c r="B514" s="119" t="s">
        <v>328</v>
      </c>
      <c r="C514" s="101" t="s">
        <v>329</v>
      </c>
      <c r="D514" s="102" t="s">
        <v>13</v>
      </c>
      <c r="E514" s="102">
        <v>21</v>
      </c>
      <c r="F514" s="153">
        <v>266</v>
      </c>
      <c r="G514" s="102">
        <v>10</v>
      </c>
      <c r="H514" s="167">
        <f t="shared" si="94"/>
        <v>0</v>
      </c>
      <c r="I514" s="163">
        <f t="shared" si="92"/>
        <v>266</v>
      </c>
      <c r="J514" s="163">
        <f t="shared" si="93"/>
        <v>2660</v>
      </c>
    </row>
    <row r="515" spans="1:10" s="87" customFormat="1" x14ac:dyDescent="0.25">
      <c r="A515" s="100" t="s">
        <v>653</v>
      </c>
      <c r="B515" s="119" t="s">
        <v>43</v>
      </c>
      <c r="C515" s="101" t="s">
        <v>44</v>
      </c>
      <c r="D515" s="102">
        <v>36</v>
      </c>
      <c r="E515" s="102" t="s">
        <v>17</v>
      </c>
      <c r="F515" s="153">
        <v>159</v>
      </c>
      <c r="G515" s="102">
        <v>10</v>
      </c>
      <c r="H515" s="175">
        <f>$H$3</f>
        <v>0</v>
      </c>
      <c r="I515" s="163">
        <f t="shared" si="92"/>
        <v>159</v>
      </c>
      <c r="J515" s="163">
        <f t="shared" si="93"/>
        <v>1590</v>
      </c>
    </row>
    <row r="516" spans="1:10" s="87" customFormat="1" x14ac:dyDescent="0.25">
      <c r="A516" s="100" t="s">
        <v>654</v>
      </c>
      <c r="B516" s="119" t="s">
        <v>332</v>
      </c>
      <c r="C516" s="101" t="s">
        <v>333</v>
      </c>
      <c r="D516" s="102" t="s">
        <v>13</v>
      </c>
      <c r="E516" s="102">
        <v>21</v>
      </c>
      <c r="F516" s="153">
        <v>0</v>
      </c>
      <c r="G516" s="102">
        <v>10</v>
      </c>
      <c r="H516" s="167">
        <f t="shared" ref="H516:H524" si="95">$H$2</f>
        <v>0</v>
      </c>
      <c r="I516" s="163">
        <f t="shared" si="92"/>
        <v>0</v>
      </c>
      <c r="J516" s="163">
        <f t="shared" si="93"/>
        <v>0</v>
      </c>
    </row>
    <row r="517" spans="1:10" s="87" customFormat="1" x14ac:dyDescent="0.25">
      <c r="A517" s="100" t="s">
        <v>655</v>
      </c>
      <c r="B517" s="119" t="s">
        <v>335</v>
      </c>
      <c r="C517" s="101" t="s">
        <v>336</v>
      </c>
      <c r="D517" s="102" t="s">
        <v>13</v>
      </c>
      <c r="E517" s="102">
        <v>21</v>
      </c>
      <c r="F517" s="153">
        <v>0</v>
      </c>
      <c r="G517" s="102">
        <v>1</v>
      </c>
      <c r="H517" s="167">
        <f t="shared" si="95"/>
        <v>0</v>
      </c>
      <c r="I517" s="163">
        <f t="shared" si="92"/>
        <v>0</v>
      </c>
      <c r="J517" s="163">
        <f t="shared" si="93"/>
        <v>0</v>
      </c>
    </row>
    <row r="518" spans="1:10" s="87" customFormat="1" x14ac:dyDescent="0.25">
      <c r="A518" s="100" t="s">
        <v>656</v>
      </c>
      <c r="B518" s="119" t="s">
        <v>48</v>
      </c>
      <c r="C518" s="101" t="s">
        <v>49</v>
      </c>
      <c r="D518" s="102" t="s">
        <v>13</v>
      </c>
      <c r="E518" s="102">
        <v>21</v>
      </c>
      <c r="F518" s="153">
        <v>0</v>
      </c>
      <c r="G518" s="102">
        <v>10</v>
      </c>
      <c r="H518" s="167">
        <f t="shared" si="95"/>
        <v>0</v>
      </c>
      <c r="I518" s="163">
        <f t="shared" si="92"/>
        <v>0</v>
      </c>
      <c r="J518" s="163">
        <f t="shared" si="93"/>
        <v>0</v>
      </c>
    </row>
    <row r="519" spans="1:10" s="87" customFormat="1" x14ac:dyDescent="0.25">
      <c r="A519" s="100" t="s">
        <v>657</v>
      </c>
      <c r="B519" s="119" t="s">
        <v>46</v>
      </c>
      <c r="C519" s="101" t="s">
        <v>47</v>
      </c>
      <c r="D519" s="102" t="s">
        <v>13</v>
      </c>
      <c r="E519" s="102">
        <v>14</v>
      </c>
      <c r="F519" s="153">
        <v>0</v>
      </c>
      <c r="G519" s="102">
        <v>10</v>
      </c>
      <c r="H519" s="167">
        <f t="shared" si="95"/>
        <v>0</v>
      </c>
      <c r="I519" s="163">
        <f t="shared" si="92"/>
        <v>0</v>
      </c>
      <c r="J519" s="163">
        <f t="shared" si="93"/>
        <v>0</v>
      </c>
    </row>
    <row r="520" spans="1:10" s="87" customFormat="1" x14ac:dyDescent="0.25">
      <c r="A520" s="100" t="s">
        <v>658</v>
      </c>
      <c r="B520" s="119" t="s">
        <v>45</v>
      </c>
      <c r="C520" s="101" t="s">
        <v>230</v>
      </c>
      <c r="D520" s="102" t="s">
        <v>13</v>
      </c>
      <c r="E520" s="102">
        <v>14</v>
      </c>
      <c r="F520" s="153">
        <v>0</v>
      </c>
      <c r="G520" s="102">
        <v>10</v>
      </c>
      <c r="H520" s="167">
        <f t="shared" si="95"/>
        <v>0</v>
      </c>
      <c r="I520" s="163">
        <f t="shared" si="92"/>
        <v>0</v>
      </c>
      <c r="J520" s="163">
        <f t="shared" si="93"/>
        <v>0</v>
      </c>
    </row>
    <row r="521" spans="1:10" s="87" customFormat="1" x14ac:dyDescent="0.25">
      <c r="A521" s="100" t="s">
        <v>659</v>
      </c>
      <c r="B521" s="119" t="s">
        <v>231</v>
      </c>
      <c r="C521" s="101" t="s">
        <v>232</v>
      </c>
      <c r="D521" s="102" t="s">
        <v>13</v>
      </c>
      <c r="E521" s="102">
        <v>14</v>
      </c>
      <c r="F521" s="153">
        <v>0</v>
      </c>
      <c r="G521" s="102">
        <v>10</v>
      </c>
      <c r="H521" s="167">
        <f t="shared" si="95"/>
        <v>0</v>
      </c>
      <c r="I521" s="163">
        <f t="shared" si="92"/>
        <v>0</v>
      </c>
      <c r="J521" s="163">
        <f t="shared" si="93"/>
        <v>0</v>
      </c>
    </row>
    <row r="522" spans="1:10" s="87" customFormat="1" x14ac:dyDescent="0.25">
      <c r="A522" s="100" t="s">
        <v>660</v>
      </c>
      <c r="B522" s="119" t="s">
        <v>233</v>
      </c>
      <c r="C522" s="101" t="s">
        <v>234</v>
      </c>
      <c r="D522" s="102" t="s">
        <v>13</v>
      </c>
      <c r="E522" s="102">
        <v>21</v>
      </c>
      <c r="F522" s="153">
        <v>0</v>
      </c>
      <c r="G522" s="102">
        <v>10</v>
      </c>
      <c r="H522" s="167">
        <f t="shared" si="95"/>
        <v>0</v>
      </c>
      <c r="I522" s="163">
        <f t="shared" si="92"/>
        <v>0</v>
      </c>
      <c r="J522" s="163">
        <f t="shared" si="93"/>
        <v>0</v>
      </c>
    </row>
    <row r="523" spans="1:10" s="87" customFormat="1" x14ac:dyDescent="0.25">
      <c r="A523" s="100" t="s">
        <v>661</v>
      </c>
      <c r="B523" s="119" t="s">
        <v>235</v>
      </c>
      <c r="C523" s="101" t="s">
        <v>236</v>
      </c>
      <c r="D523" s="102" t="s">
        <v>13</v>
      </c>
      <c r="E523" s="102">
        <v>21</v>
      </c>
      <c r="F523" s="153">
        <v>0</v>
      </c>
      <c r="G523" s="102">
        <v>1</v>
      </c>
      <c r="H523" s="167">
        <f t="shared" si="95"/>
        <v>0</v>
      </c>
      <c r="I523" s="163">
        <f t="shared" si="92"/>
        <v>0</v>
      </c>
      <c r="J523" s="163">
        <f t="shared" si="93"/>
        <v>0</v>
      </c>
    </row>
    <row r="524" spans="1:10" s="87" customFormat="1" x14ac:dyDescent="0.25">
      <c r="A524" s="100">
        <v>9.1999999999999993</v>
      </c>
      <c r="B524" s="119" t="s">
        <v>219</v>
      </c>
      <c r="C524" s="101" t="s">
        <v>220</v>
      </c>
      <c r="D524" s="102" t="s">
        <v>13</v>
      </c>
      <c r="E524" s="102">
        <v>14</v>
      </c>
      <c r="F524" s="153">
        <v>0</v>
      </c>
      <c r="G524" s="102">
        <v>1</v>
      </c>
      <c r="H524" s="167">
        <f t="shared" si="95"/>
        <v>0</v>
      </c>
      <c r="I524" s="163">
        <f t="shared" si="92"/>
        <v>0</v>
      </c>
      <c r="J524" s="163">
        <f t="shared" si="93"/>
        <v>0</v>
      </c>
    </row>
    <row r="525" spans="1:10" s="87" customFormat="1" ht="24" customHeight="1" x14ac:dyDescent="0.25">
      <c r="A525" s="100" t="s">
        <v>662</v>
      </c>
      <c r="B525" s="119" t="s">
        <v>221</v>
      </c>
      <c r="C525" s="101" t="s">
        <v>222</v>
      </c>
      <c r="D525" s="102">
        <v>36</v>
      </c>
      <c r="E525" s="102" t="s">
        <v>17</v>
      </c>
      <c r="F525" s="153">
        <v>0</v>
      </c>
      <c r="G525" s="102">
        <v>1</v>
      </c>
      <c r="H525" s="175">
        <f>$H$3</f>
        <v>0</v>
      </c>
      <c r="I525" s="163">
        <f t="shared" si="92"/>
        <v>0</v>
      </c>
      <c r="J525" s="163">
        <f t="shared" si="93"/>
        <v>0</v>
      </c>
    </row>
    <row r="526" spans="1:10" s="87" customFormat="1" x14ac:dyDescent="0.25">
      <c r="A526" s="100" t="s">
        <v>663</v>
      </c>
      <c r="B526" s="119" t="s">
        <v>345</v>
      </c>
      <c r="C526" s="101" t="s">
        <v>346</v>
      </c>
      <c r="D526" s="102" t="s">
        <v>13</v>
      </c>
      <c r="E526" s="102">
        <v>21</v>
      </c>
      <c r="F526" s="153">
        <v>200</v>
      </c>
      <c r="G526" s="102">
        <v>1</v>
      </c>
      <c r="H526" s="167">
        <f>$H$2</f>
        <v>0</v>
      </c>
      <c r="I526" s="163">
        <f t="shared" si="92"/>
        <v>200</v>
      </c>
      <c r="J526" s="163">
        <f t="shared" si="93"/>
        <v>200</v>
      </c>
    </row>
    <row r="527" spans="1:10" s="87" customFormat="1" ht="24" customHeight="1" x14ac:dyDescent="0.25">
      <c r="A527" s="100" t="s">
        <v>664</v>
      </c>
      <c r="B527" s="119" t="s">
        <v>348</v>
      </c>
      <c r="C527" s="101" t="s">
        <v>349</v>
      </c>
      <c r="D527" s="102">
        <v>36</v>
      </c>
      <c r="E527" s="102" t="s">
        <v>17</v>
      </c>
      <c r="F527" s="153">
        <v>114</v>
      </c>
      <c r="G527" s="102">
        <v>1</v>
      </c>
      <c r="H527" s="175">
        <f>$H$3</f>
        <v>0</v>
      </c>
      <c r="I527" s="163">
        <f t="shared" si="92"/>
        <v>114</v>
      </c>
      <c r="J527" s="163">
        <f t="shared" si="93"/>
        <v>114</v>
      </c>
    </row>
    <row r="528" spans="1:10" s="87" customFormat="1" x14ac:dyDescent="0.25">
      <c r="A528" s="100" t="s">
        <v>665</v>
      </c>
      <c r="B528" s="119" t="s">
        <v>37</v>
      </c>
      <c r="C528" s="101" t="s">
        <v>38</v>
      </c>
      <c r="D528" s="102" t="s">
        <v>13</v>
      </c>
      <c r="E528" s="102">
        <v>14</v>
      </c>
      <c r="F528" s="153">
        <v>0</v>
      </c>
      <c r="G528" s="102">
        <v>1</v>
      </c>
      <c r="H528" s="167">
        <f t="shared" ref="H528:H533" si="96">$H$2</f>
        <v>0</v>
      </c>
      <c r="I528" s="163">
        <f t="shared" si="92"/>
        <v>0</v>
      </c>
      <c r="J528" s="163">
        <f t="shared" si="93"/>
        <v>0</v>
      </c>
    </row>
    <row r="529" spans="1:10" s="87" customFormat="1" x14ac:dyDescent="0.25">
      <c r="A529" s="100" t="s">
        <v>666</v>
      </c>
      <c r="B529" s="119" t="s">
        <v>41</v>
      </c>
      <c r="C529" s="101" t="s">
        <v>42</v>
      </c>
      <c r="D529" s="102" t="s">
        <v>13</v>
      </c>
      <c r="E529" s="102">
        <v>21</v>
      </c>
      <c r="F529" s="153">
        <v>0</v>
      </c>
      <c r="G529" s="102">
        <v>1</v>
      </c>
      <c r="H529" s="167">
        <f t="shared" si="96"/>
        <v>0</v>
      </c>
      <c r="I529" s="163">
        <f t="shared" si="92"/>
        <v>0</v>
      </c>
      <c r="J529" s="163">
        <f t="shared" si="93"/>
        <v>0</v>
      </c>
    </row>
    <row r="530" spans="1:10" s="87" customFormat="1" x14ac:dyDescent="0.25">
      <c r="A530" s="100" t="s">
        <v>667</v>
      </c>
      <c r="B530" s="119" t="s">
        <v>35</v>
      </c>
      <c r="C530" s="101" t="s">
        <v>36</v>
      </c>
      <c r="D530" s="102" t="s">
        <v>13</v>
      </c>
      <c r="E530" s="102">
        <v>14</v>
      </c>
      <c r="F530" s="153">
        <v>0</v>
      </c>
      <c r="G530" s="102">
        <v>1</v>
      </c>
      <c r="H530" s="167">
        <f t="shared" si="96"/>
        <v>0</v>
      </c>
      <c r="I530" s="163">
        <f t="shared" si="92"/>
        <v>0</v>
      </c>
      <c r="J530" s="163">
        <f t="shared" si="93"/>
        <v>0</v>
      </c>
    </row>
    <row r="531" spans="1:10" s="87" customFormat="1" x14ac:dyDescent="0.25">
      <c r="A531" s="100" t="s">
        <v>668</v>
      </c>
      <c r="B531" s="119" t="s">
        <v>39</v>
      </c>
      <c r="C531" s="101" t="s">
        <v>40</v>
      </c>
      <c r="D531" s="102" t="s">
        <v>13</v>
      </c>
      <c r="E531" s="102">
        <v>14</v>
      </c>
      <c r="F531" s="153">
        <v>0</v>
      </c>
      <c r="G531" s="102">
        <v>1</v>
      </c>
      <c r="H531" s="167">
        <f t="shared" si="96"/>
        <v>0</v>
      </c>
      <c r="I531" s="163">
        <f t="shared" si="92"/>
        <v>0</v>
      </c>
      <c r="J531" s="163">
        <f t="shared" si="93"/>
        <v>0</v>
      </c>
    </row>
    <row r="532" spans="1:10" s="87" customFormat="1" x14ac:dyDescent="0.25">
      <c r="A532" s="100" t="s">
        <v>669</v>
      </c>
      <c r="B532" s="119" t="s">
        <v>223</v>
      </c>
      <c r="C532" s="101" t="s">
        <v>224</v>
      </c>
      <c r="D532" s="102" t="s">
        <v>13</v>
      </c>
      <c r="E532" s="102">
        <v>14</v>
      </c>
      <c r="F532" s="153">
        <v>0</v>
      </c>
      <c r="G532" s="102">
        <v>1</v>
      </c>
      <c r="H532" s="167">
        <f t="shared" si="96"/>
        <v>0</v>
      </c>
      <c r="I532" s="163">
        <f t="shared" si="92"/>
        <v>0</v>
      </c>
      <c r="J532" s="163">
        <f t="shared" si="93"/>
        <v>0</v>
      </c>
    </row>
    <row r="533" spans="1:10" s="87" customFormat="1" x14ac:dyDescent="0.25">
      <c r="A533" s="100" t="s">
        <v>670</v>
      </c>
      <c r="B533" s="119" t="s">
        <v>356</v>
      </c>
      <c r="C533" s="101" t="s">
        <v>357</v>
      </c>
      <c r="D533" s="102" t="s">
        <v>13</v>
      </c>
      <c r="E533" s="102">
        <v>21</v>
      </c>
      <c r="F533" s="153">
        <v>0</v>
      </c>
      <c r="G533" s="102">
        <v>1</v>
      </c>
      <c r="H533" s="167">
        <f t="shared" si="96"/>
        <v>0</v>
      </c>
      <c r="I533" s="163">
        <f t="shared" si="92"/>
        <v>0</v>
      </c>
      <c r="J533" s="163">
        <f t="shared" si="93"/>
        <v>0</v>
      </c>
    </row>
    <row r="534" spans="1:10" s="87" customFormat="1" ht="24" customHeight="1" x14ac:dyDescent="0.25">
      <c r="A534" s="100" t="s">
        <v>671</v>
      </c>
      <c r="B534" s="119" t="s">
        <v>359</v>
      </c>
      <c r="C534" s="101" t="s">
        <v>360</v>
      </c>
      <c r="D534" s="102">
        <v>36</v>
      </c>
      <c r="E534" s="102" t="s">
        <v>17</v>
      </c>
      <c r="F534" s="153">
        <v>4500</v>
      </c>
      <c r="G534" s="102">
        <v>1</v>
      </c>
      <c r="H534" s="175">
        <f>$H$3</f>
        <v>0</v>
      </c>
      <c r="I534" s="163">
        <f t="shared" si="92"/>
        <v>4500</v>
      </c>
      <c r="J534" s="163">
        <f t="shared" si="93"/>
        <v>4500</v>
      </c>
    </row>
    <row r="535" spans="1:10" s="87" customFormat="1" x14ac:dyDescent="0.25">
      <c r="A535" s="100" t="s">
        <v>672</v>
      </c>
      <c r="B535" s="119" t="s">
        <v>362</v>
      </c>
      <c r="C535" s="101" t="s">
        <v>363</v>
      </c>
      <c r="D535" s="102" t="s">
        <v>13</v>
      </c>
      <c r="E535" s="102">
        <v>14</v>
      </c>
      <c r="F535" s="153">
        <v>0</v>
      </c>
      <c r="G535" s="102">
        <v>1</v>
      </c>
      <c r="H535" s="167">
        <f t="shared" ref="H535:H536" si="97">$H$2</f>
        <v>0</v>
      </c>
      <c r="I535" s="163">
        <f t="shared" si="92"/>
        <v>0</v>
      </c>
      <c r="J535" s="163">
        <f t="shared" si="93"/>
        <v>0</v>
      </c>
    </row>
    <row r="536" spans="1:10" s="87" customFormat="1" x14ac:dyDescent="0.25">
      <c r="A536" s="100">
        <v>9.3000000000000007</v>
      </c>
      <c r="B536" s="119" t="s">
        <v>14</v>
      </c>
      <c r="C536" s="101" t="s">
        <v>15</v>
      </c>
      <c r="D536" s="102" t="s">
        <v>13</v>
      </c>
      <c r="E536" s="102">
        <v>14</v>
      </c>
      <c r="F536" s="153">
        <v>7596.2</v>
      </c>
      <c r="G536" s="102">
        <v>1</v>
      </c>
      <c r="H536" s="167">
        <f t="shared" si="97"/>
        <v>0</v>
      </c>
      <c r="I536" s="163">
        <f t="shared" si="92"/>
        <v>7596.2</v>
      </c>
      <c r="J536" s="163">
        <f t="shared" si="93"/>
        <v>7596.2</v>
      </c>
    </row>
    <row r="537" spans="1:10" s="87" customFormat="1" x14ac:dyDescent="0.25">
      <c r="A537" s="100" t="s">
        <v>673</v>
      </c>
      <c r="B537" s="119" t="s">
        <v>16</v>
      </c>
      <c r="C537" s="101" t="s">
        <v>225</v>
      </c>
      <c r="D537" s="102">
        <v>36</v>
      </c>
      <c r="E537" s="102" t="s">
        <v>17</v>
      </c>
      <c r="F537" s="153">
        <v>15750</v>
      </c>
      <c r="G537" s="102">
        <v>1</v>
      </c>
      <c r="H537" s="175">
        <f>$H$3</f>
        <v>0</v>
      </c>
      <c r="I537" s="163">
        <f t="shared" si="92"/>
        <v>15750</v>
      </c>
      <c r="J537" s="163">
        <f t="shared" si="93"/>
        <v>15750</v>
      </c>
    </row>
    <row r="538" spans="1:10" s="87" customFormat="1" x14ac:dyDescent="0.25">
      <c r="A538" s="100" t="s">
        <v>674</v>
      </c>
      <c r="B538" s="119" t="s">
        <v>520</v>
      </c>
      <c r="C538" s="101" t="s">
        <v>521</v>
      </c>
      <c r="D538" s="102" t="s">
        <v>13</v>
      </c>
      <c r="E538" s="102">
        <v>14</v>
      </c>
      <c r="F538" s="153">
        <v>0</v>
      </c>
      <c r="G538" s="102">
        <v>1</v>
      </c>
      <c r="H538" s="167">
        <f t="shared" ref="H538:H554" si="98">$H$2</f>
        <v>0</v>
      </c>
      <c r="I538" s="163">
        <f t="shared" si="92"/>
        <v>0</v>
      </c>
      <c r="J538" s="163">
        <f t="shared" si="93"/>
        <v>0</v>
      </c>
    </row>
    <row r="539" spans="1:10" s="87" customFormat="1" x14ac:dyDescent="0.25">
      <c r="A539" s="100" t="s">
        <v>675</v>
      </c>
      <c r="B539" s="119" t="s">
        <v>18</v>
      </c>
      <c r="C539" s="101" t="s">
        <v>19</v>
      </c>
      <c r="D539" s="102" t="s">
        <v>13</v>
      </c>
      <c r="E539" s="102">
        <v>14</v>
      </c>
      <c r="F539" s="153">
        <v>0</v>
      </c>
      <c r="G539" s="102">
        <v>2</v>
      </c>
      <c r="H539" s="167">
        <f t="shared" si="98"/>
        <v>0</v>
      </c>
      <c r="I539" s="163">
        <f t="shared" si="92"/>
        <v>0</v>
      </c>
      <c r="J539" s="163">
        <f t="shared" si="93"/>
        <v>0</v>
      </c>
    </row>
    <row r="540" spans="1:10" s="87" customFormat="1" x14ac:dyDescent="0.25">
      <c r="A540" s="100" t="s">
        <v>676</v>
      </c>
      <c r="B540" s="119" t="s">
        <v>20</v>
      </c>
      <c r="C540" s="101" t="s">
        <v>21</v>
      </c>
      <c r="D540" s="102" t="s">
        <v>13</v>
      </c>
      <c r="E540" s="102">
        <v>14</v>
      </c>
      <c r="F540" s="153">
        <v>7596.2</v>
      </c>
      <c r="G540" s="102">
        <v>1</v>
      </c>
      <c r="H540" s="167">
        <f t="shared" si="98"/>
        <v>0</v>
      </c>
      <c r="I540" s="163">
        <f t="shared" si="92"/>
        <v>7596.2</v>
      </c>
      <c r="J540" s="163">
        <f t="shared" si="93"/>
        <v>7596.2</v>
      </c>
    </row>
    <row r="541" spans="1:10" s="87" customFormat="1" x14ac:dyDescent="0.25">
      <c r="A541" s="100" t="s">
        <v>677</v>
      </c>
      <c r="B541" s="119" t="s">
        <v>275</v>
      </c>
      <c r="C541" s="101" t="s">
        <v>276</v>
      </c>
      <c r="D541" s="102" t="s">
        <v>13</v>
      </c>
      <c r="E541" s="102">
        <v>14</v>
      </c>
      <c r="F541" s="153">
        <v>0</v>
      </c>
      <c r="G541" s="102">
        <v>1</v>
      </c>
      <c r="H541" s="167">
        <f t="shared" si="98"/>
        <v>0</v>
      </c>
      <c r="I541" s="163">
        <f t="shared" si="92"/>
        <v>0</v>
      </c>
      <c r="J541" s="163">
        <f t="shared" si="93"/>
        <v>0</v>
      </c>
    </row>
    <row r="542" spans="1:10" s="87" customFormat="1" x14ac:dyDescent="0.25">
      <c r="A542" s="100" t="s">
        <v>678</v>
      </c>
      <c r="B542" s="119" t="s">
        <v>373</v>
      </c>
      <c r="C542" s="101" t="s">
        <v>374</v>
      </c>
      <c r="D542" s="102" t="s">
        <v>13</v>
      </c>
      <c r="E542" s="102">
        <v>14</v>
      </c>
      <c r="F542" s="153">
        <v>0</v>
      </c>
      <c r="G542" s="102">
        <v>1</v>
      </c>
      <c r="H542" s="167">
        <f t="shared" si="98"/>
        <v>0</v>
      </c>
      <c r="I542" s="163">
        <f t="shared" si="92"/>
        <v>0</v>
      </c>
      <c r="J542" s="163">
        <f t="shared" si="93"/>
        <v>0</v>
      </c>
    </row>
    <row r="543" spans="1:10" s="87" customFormat="1" x14ac:dyDescent="0.25">
      <c r="A543" s="100" t="s">
        <v>679</v>
      </c>
      <c r="B543" s="119" t="s">
        <v>22</v>
      </c>
      <c r="C543" s="101" t="s">
        <v>23</v>
      </c>
      <c r="D543" s="102" t="s">
        <v>13</v>
      </c>
      <c r="E543" s="102">
        <v>14</v>
      </c>
      <c r="F543" s="153">
        <v>15196.2</v>
      </c>
      <c r="G543" s="102">
        <v>1</v>
      </c>
      <c r="H543" s="167">
        <f t="shared" si="98"/>
        <v>0</v>
      </c>
      <c r="I543" s="163">
        <f t="shared" si="92"/>
        <v>15196.2</v>
      </c>
      <c r="J543" s="163">
        <f t="shared" si="93"/>
        <v>15196.2</v>
      </c>
    </row>
    <row r="544" spans="1:10" s="87" customFormat="1" x14ac:dyDescent="0.25">
      <c r="A544" s="100" t="s">
        <v>680</v>
      </c>
      <c r="B544" s="119" t="s">
        <v>24</v>
      </c>
      <c r="C544" s="101" t="s">
        <v>25</v>
      </c>
      <c r="D544" s="102" t="s">
        <v>13</v>
      </c>
      <c r="E544" s="102">
        <v>14</v>
      </c>
      <c r="F544" s="153">
        <v>15196.2</v>
      </c>
      <c r="G544" s="102">
        <v>1</v>
      </c>
      <c r="H544" s="167">
        <f t="shared" si="98"/>
        <v>0</v>
      </c>
      <c r="I544" s="163">
        <f t="shared" si="92"/>
        <v>15196.2</v>
      </c>
      <c r="J544" s="163">
        <f t="shared" si="93"/>
        <v>15196.2</v>
      </c>
    </row>
    <row r="545" spans="1:10" s="87" customFormat="1" x14ac:dyDescent="0.25">
      <c r="A545" s="100" t="s">
        <v>681</v>
      </c>
      <c r="B545" s="119" t="s">
        <v>26</v>
      </c>
      <c r="C545" s="101" t="s">
        <v>27</v>
      </c>
      <c r="D545" s="102" t="s">
        <v>13</v>
      </c>
      <c r="E545" s="102">
        <v>14</v>
      </c>
      <c r="F545" s="153">
        <v>7596.2</v>
      </c>
      <c r="G545" s="102">
        <v>1</v>
      </c>
      <c r="H545" s="167">
        <f t="shared" si="98"/>
        <v>0</v>
      </c>
      <c r="I545" s="163">
        <f t="shared" si="92"/>
        <v>7596.2</v>
      </c>
      <c r="J545" s="163">
        <f t="shared" si="93"/>
        <v>7596.2</v>
      </c>
    </row>
    <row r="546" spans="1:10" s="87" customFormat="1" x14ac:dyDescent="0.25">
      <c r="A546" s="100" t="s">
        <v>682</v>
      </c>
      <c r="B546" s="119" t="s">
        <v>26</v>
      </c>
      <c r="C546" s="101" t="s">
        <v>27</v>
      </c>
      <c r="D546" s="102" t="s">
        <v>13</v>
      </c>
      <c r="E546" s="102">
        <v>14</v>
      </c>
      <c r="F546" s="153">
        <v>7596.2</v>
      </c>
      <c r="G546" s="102">
        <v>1</v>
      </c>
      <c r="H546" s="167">
        <f t="shared" si="98"/>
        <v>0</v>
      </c>
      <c r="I546" s="163">
        <f t="shared" si="92"/>
        <v>7596.2</v>
      </c>
      <c r="J546" s="163">
        <f t="shared" si="93"/>
        <v>7596.2</v>
      </c>
    </row>
    <row r="547" spans="1:10" s="87" customFormat="1" x14ac:dyDescent="0.25">
      <c r="A547" s="100" t="s">
        <v>683</v>
      </c>
      <c r="B547" s="119" t="s">
        <v>26</v>
      </c>
      <c r="C547" s="101" t="s">
        <v>27</v>
      </c>
      <c r="D547" s="102" t="s">
        <v>13</v>
      </c>
      <c r="E547" s="102">
        <v>14</v>
      </c>
      <c r="F547" s="153">
        <v>7596.2</v>
      </c>
      <c r="G547" s="102">
        <v>1</v>
      </c>
      <c r="H547" s="167">
        <f t="shared" si="98"/>
        <v>0</v>
      </c>
      <c r="I547" s="163">
        <f t="shared" si="92"/>
        <v>7596.2</v>
      </c>
      <c r="J547" s="163">
        <f t="shared" si="93"/>
        <v>7596.2</v>
      </c>
    </row>
    <row r="548" spans="1:10" s="87" customFormat="1" x14ac:dyDescent="0.25">
      <c r="A548" s="100" t="s">
        <v>684</v>
      </c>
      <c r="B548" s="119" t="s">
        <v>26</v>
      </c>
      <c r="C548" s="101" t="s">
        <v>27</v>
      </c>
      <c r="D548" s="102" t="s">
        <v>13</v>
      </c>
      <c r="E548" s="102">
        <v>14</v>
      </c>
      <c r="F548" s="153">
        <v>7596.2</v>
      </c>
      <c r="G548" s="102">
        <v>1</v>
      </c>
      <c r="H548" s="167">
        <f t="shared" si="98"/>
        <v>0</v>
      </c>
      <c r="I548" s="163">
        <f t="shared" si="92"/>
        <v>7596.2</v>
      </c>
      <c r="J548" s="163">
        <f t="shared" si="93"/>
        <v>7596.2</v>
      </c>
    </row>
    <row r="549" spans="1:10" s="87" customFormat="1" x14ac:dyDescent="0.25">
      <c r="A549" s="100" t="s">
        <v>685</v>
      </c>
      <c r="B549" s="119" t="s">
        <v>26</v>
      </c>
      <c r="C549" s="101" t="s">
        <v>27</v>
      </c>
      <c r="D549" s="102" t="s">
        <v>13</v>
      </c>
      <c r="E549" s="102">
        <v>14</v>
      </c>
      <c r="F549" s="153">
        <v>7596.2</v>
      </c>
      <c r="G549" s="102">
        <v>1</v>
      </c>
      <c r="H549" s="167">
        <f t="shared" si="98"/>
        <v>0</v>
      </c>
      <c r="I549" s="163">
        <f t="shared" si="92"/>
        <v>7596.2</v>
      </c>
      <c r="J549" s="163">
        <f t="shared" si="93"/>
        <v>7596.2</v>
      </c>
    </row>
    <row r="550" spans="1:10" s="87" customFormat="1" x14ac:dyDescent="0.25">
      <c r="A550" s="100" t="s">
        <v>686</v>
      </c>
      <c r="B550" s="119" t="s">
        <v>26</v>
      </c>
      <c r="C550" s="101" t="s">
        <v>27</v>
      </c>
      <c r="D550" s="102" t="s">
        <v>13</v>
      </c>
      <c r="E550" s="102">
        <v>14</v>
      </c>
      <c r="F550" s="153">
        <v>7596.2</v>
      </c>
      <c r="G550" s="102">
        <v>1</v>
      </c>
      <c r="H550" s="167">
        <f t="shared" si="98"/>
        <v>0</v>
      </c>
      <c r="I550" s="163">
        <f t="shared" si="92"/>
        <v>7596.2</v>
      </c>
      <c r="J550" s="163">
        <f t="shared" si="93"/>
        <v>7596.2</v>
      </c>
    </row>
    <row r="551" spans="1:10" s="87" customFormat="1" x14ac:dyDescent="0.25">
      <c r="A551" s="100" t="s">
        <v>687</v>
      </c>
      <c r="B551" s="119" t="s">
        <v>28</v>
      </c>
      <c r="C551" s="101" t="s">
        <v>29</v>
      </c>
      <c r="D551" s="102" t="s">
        <v>13</v>
      </c>
      <c r="E551" s="102">
        <v>14</v>
      </c>
      <c r="F551" s="153">
        <v>4556.2</v>
      </c>
      <c r="G551" s="102">
        <v>1</v>
      </c>
      <c r="H551" s="167">
        <f t="shared" si="98"/>
        <v>0</v>
      </c>
      <c r="I551" s="163">
        <f t="shared" si="92"/>
        <v>4556.2</v>
      </c>
      <c r="J551" s="163">
        <f t="shared" si="93"/>
        <v>4556.2</v>
      </c>
    </row>
    <row r="552" spans="1:10" s="87" customFormat="1" x14ac:dyDescent="0.25">
      <c r="A552" s="100" t="s">
        <v>688</v>
      </c>
      <c r="B552" s="119" t="s">
        <v>30</v>
      </c>
      <c r="C552" s="101" t="s">
        <v>31</v>
      </c>
      <c r="D552" s="102" t="s">
        <v>13</v>
      </c>
      <c r="E552" s="102">
        <v>14</v>
      </c>
      <c r="F552" s="153">
        <v>0</v>
      </c>
      <c r="G552" s="102">
        <v>6</v>
      </c>
      <c r="H552" s="167">
        <f t="shared" si="98"/>
        <v>0</v>
      </c>
      <c r="I552" s="163">
        <f t="shared" si="92"/>
        <v>0</v>
      </c>
      <c r="J552" s="163">
        <f t="shared" si="93"/>
        <v>0</v>
      </c>
    </row>
    <row r="553" spans="1:10" s="87" customFormat="1" x14ac:dyDescent="0.25">
      <c r="A553" s="100" t="s">
        <v>689</v>
      </c>
      <c r="B553" s="119" t="s">
        <v>32</v>
      </c>
      <c r="C553" s="101" t="s">
        <v>29</v>
      </c>
      <c r="D553" s="102" t="s">
        <v>13</v>
      </c>
      <c r="E553" s="102">
        <v>14</v>
      </c>
      <c r="F553" s="153">
        <v>4556.2</v>
      </c>
      <c r="G553" s="102">
        <v>1</v>
      </c>
      <c r="H553" s="167">
        <f t="shared" si="98"/>
        <v>0</v>
      </c>
      <c r="I553" s="163">
        <f t="shared" si="92"/>
        <v>4556.2</v>
      </c>
      <c r="J553" s="163">
        <f t="shared" si="93"/>
        <v>4556.2</v>
      </c>
    </row>
    <row r="554" spans="1:10" s="87" customFormat="1" x14ac:dyDescent="0.25">
      <c r="A554" s="100">
        <v>9.4</v>
      </c>
      <c r="B554" s="119" t="s">
        <v>535</v>
      </c>
      <c r="C554" s="101" t="s">
        <v>536</v>
      </c>
      <c r="D554" s="102" t="s">
        <v>13</v>
      </c>
      <c r="E554" s="102">
        <v>35</v>
      </c>
      <c r="F554" s="153">
        <v>13530</v>
      </c>
      <c r="G554" s="102">
        <v>1</v>
      </c>
      <c r="H554" s="167">
        <f t="shared" si="98"/>
        <v>0</v>
      </c>
      <c r="I554" s="163">
        <f t="shared" si="92"/>
        <v>13530</v>
      </c>
      <c r="J554" s="163">
        <f t="shared" si="93"/>
        <v>13530</v>
      </c>
    </row>
    <row r="555" spans="1:10" s="87" customFormat="1" x14ac:dyDescent="0.25">
      <c r="A555" s="100" t="s">
        <v>690</v>
      </c>
      <c r="B555" s="119" t="s">
        <v>538</v>
      </c>
      <c r="C555" s="101" t="s">
        <v>539</v>
      </c>
      <c r="D555" s="102">
        <v>36</v>
      </c>
      <c r="E555" s="102" t="s">
        <v>17</v>
      </c>
      <c r="F555" s="153">
        <v>0</v>
      </c>
      <c r="G555" s="102">
        <v>1</v>
      </c>
      <c r="H555" s="175">
        <f>$H$3</f>
        <v>0</v>
      </c>
      <c r="I555" s="163">
        <f t="shared" si="92"/>
        <v>0</v>
      </c>
      <c r="J555" s="163">
        <f t="shared" si="93"/>
        <v>0</v>
      </c>
    </row>
    <row r="556" spans="1:10" s="87" customFormat="1" x14ac:dyDescent="0.25">
      <c r="A556" s="100" t="s">
        <v>691</v>
      </c>
      <c r="B556" s="119" t="s">
        <v>541</v>
      </c>
      <c r="C556" s="101" t="s">
        <v>542</v>
      </c>
      <c r="D556" s="102" t="s">
        <v>13</v>
      </c>
      <c r="E556" s="102">
        <v>14</v>
      </c>
      <c r="F556" s="153">
        <v>0</v>
      </c>
      <c r="G556" s="102">
        <v>10</v>
      </c>
      <c r="H556" s="167">
        <f t="shared" ref="H556:H559" si="99">$H$2</f>
        <v>0</v>
      </c>
      <c r="I556" s="163">
        <f t="shared" si="92"/>
        <v>0</v>
      </c>
      <c r="J556" s="163">
        <f t="shared" si="93"/>
        <v>0</v>
      </c>
    </row>
    <row r="557" spans="1:10" s="87" customFormat="1" x14ac:dyDescent="0.25">
      <c r="A557" s="100" t="s">
        <v>692</v>
      </c>
      <c r="B557" s="119" t="s">
        <v>226</v>
      </c>
      <c r="C557" s="101" t="s">
        <v>227</v>
      </c>
      <c r="D557" s="102" t="s">
        <v>13</v>
      </c>
      <c r="E557" s="102">
        <v>14</v>
      </c>
      <c r="F557" s="153">
        <v>0</v>
      </c>
      <c r="G557" s="102">
        <v>10</v>
      </c>
      <c r="H557" s="167">
        <f t="shared" si="99"/>
        <v>0</v>
      </c>
      <c r="I557" s="163">
        <f t="shared" si="92"/>
        <v>0</v>
      </c>
      <c r="J557" s="163">
        <f t="shared" si="93"/>
        <v>0</v>
      </c>
    </row>
    <row r="558" spans="1:10" s="87" customFormat="1" x14ac:dyDescent="0.25">
      <c r="A558" s="100" t="s">
        <v>693</v>
      </c>
      <c r="B558" s="119" t="s">
        <v>33</v>
      </c>
      <c r="C558" s="101" t="s">
        <v>34</v>
      </c>
      <c r="D558" s="102" t="s">
        <v>13</v>
      </c>
      <c r="E558" s="102">
        <v>14</v>
      </c>
      <c r="F558" s="153">
        <v>0</v>
      </c>
      <c r="G558" s="102">
        <v>10</v>
      </c>
      <c r="H558" s="167">
        <f t="shared" si="99"/>
        <v>0</v>
      </c>
      <c r="I558" s="163">
        <f t="shared" si="92"/>
        <v>0</v>
      </c>
      <c r="J558" s="163">
        <f t="shared" si="93"/>
        <v>0</v>
      </c>
    </row>
    <row r="559" spans="1:10" s="87" customFormat="1" x14ac:dyDescent="0.25">
      <c r="A559" s="100" t="s">
        <v>694</v>
      </c>
      <c r="B559" s="119" t="s">
        <v>546</v>
      </c>
      <c r="C559" s="101" t="s">
        <v>547</v>
      </c>
      <c r="D559" s="102" t="s">
        <v>13</v>
      </c>
      <c r="E559" s="102">
        <v>14</v>
      </c>
      <c r="F559" s="153">
        <v>0</v>
      </c>
      <c r="G559" s="102">
        <v>10</v>
      </c>
      <c r="H559" s="167">
        <f t="shared" si="99"/>
        <v>0</v>
      </c>
      <c r="I559" s="163">
        <f t="shared" si="92"/>
        <v>0</v>
      </c>
      <c r="J559" s="163">
        <f t="shared" si="93"/>
        <v>0</v>
      </c>
    </row>
    <row r="560" spans="1:10" s="87" customFormat="1" x14ac:dyDescent="0.25">
      <c r="A560" s="100" t="s">
        <v>695</v>
      </c>
      <c r="B560" s="119" t="s">
        <v>549</v>
      </c>
      <c r="C560" s="101" t="s">
        <v>550</v>
      </c>
      <c r="D560" s="102">
        <v>36</v>
      </c>
      <c r="E560" s="102" t="s">
        <v>17</v>
      </c>
      <c r="F560" s="153">
        <v>198</v>
      </c>
      <c r="G560" s="102">
        <v>10</v>
      </c>
      <c r="H560" s="175">
        <f>$H$3</f>
        <v>0</v>
      </c>
      <c r="I560" s="163">
        <f t="shared" si="92"/>
        <v>198</v>
      </c>
      <c r="J560" s="163">
        <f t="shared" si="93"/>
        <v>1980</v>
      </c>
    </row>
    <row r="561" spans="1:14" x14ac:dyDescent="0.25">
      <c r="A561" s="71"/>
      <c r="B561" s="71"/>
      <c r="D561" s="71"/>
      <c r="E561" s="71"/>
      <c r="F561" s="71"/>
      <c r="G561" s="71"/>
    </row>
    <row r="562" spans="1:14" ht="15.75" thickBot="1" x14ac:dyDescent="0.3">
      <c r="A562" s="224"/>
      <c r="B562" s="313" t="s">
        <v>845</v>
      </c>
      <c r="C562" s="313"/>
      <c r="D562" s="313"/>
      <c r="E562" s="313"/>
      <c r="F562" s="313"/>
      <c r="G562" s="224"/>
      <c r="H562" s="225"/>
      <c r="I562" s="225"/>
      <c r="J562" s="225"/>
      <c r="K562" s="224"/>
      <c r="L562" s="224"/>
      <c r="M562" s="224"/>
      <c r="N562" s="224"/>
    </row>
    <row r="563" spans="1:14" s="87" customFormat="1" ht="15.75" thickTop="1" x14ac:dyDescent="0.25">
      <c r="A563" s="86">
        <v>10</v>
      </c>
      <c r="B563" s="138" t="s">
        <v>11</v>
      </c>
      <c r="C563" s="84" t="s">
        <v>12</v>
      </c>
      <c r="D563" s="85" t="s">
        <v>13</v>
      </c>
      <c r="E563" s="85" t="s">
        <v>17</v>
      </c>
      <c r="F563" s="154">
        <v>0</v>
      </c>
      <c r="G563" s="85">
        <v>1</v>
      </c>
      <c r="H563" s="167">
        <f t="shared" ref="H563:H564" si="100">$H$2</f>
        <v>0</v>
      </c>
      <c r="I563" s="163">
        <f t="shared" ref="I563:I615" si="101">ROUND(F563-(F563*H563),2)</f>
        <v>0</v>
      </c>
      <c r="J563" s="163">
        <f t="shared" ref="J563:J615" si="102">ROUND((I563*G563),2)</f>
        <v>0</v>
      </c>
    </row>
    <row r="564" spans="1:14" s="87" customFormat="1" x14ac:dyDescent="0.25">
      <c r="A564" s="86">
        <v>10.1</v>
      </c>
      <c r="B564" s="120" t="s">
        <v>320</v>
      </c>
      <c r="C564" s="84" t="s">
        <v>321</v>
      </c>
      <c r="D564" s="85" t="s">
        <v>13</v>
      </c>
      <c r="E564" s="85">
        <v>21</v>
      </c>
      <c r="F564" s="154">
        <v>0</v>
      </c>
      <c r="G564" s="85">
        <v>1</v>
      </c>
      <c r="H564" s="167">
        <f t="shared" si="100"/>
        <v>0</v>
      </c>
      <c r="I564" s="163">
        <f t="shared" si="101"/>
        <v>0</v>
      </c>
      <c r="J564" s="163">
        <f t="shared" si="102"/>
        <v>0</v>
      </c>
    </row>
    <row r="565" spans="1:14" s="87" customFormat="1" x14ac:dyDescent="0.25">
      <c r="A565" s="86" t="s">
        <v>696</v>
      </c>
      <c r="B565" s="120" t="s">
        <v>228</v>
      </c>
      <c r="C565" s="84" t="s">
        <v>229</v>
      </c>
      <c r="D565" s="85">
        <v>36</v>
      </c>
      <c r="E565" s="85" t="s">
        <v>17</v>
      </c>
      <c r="F565" s="154">
        <v>0</v>
      </c>
      <c r="G565" s="85">
        <v>1</v>
      </c>
      <c r="H565" s="175">
        <f>$H$3</f>
        <v>0</v>
      </c>
      <c r="I565" s="163">
        <f t="shared" si="101"/>
        <v>0</v>
      </c>
      <c r="J565" s="163">
        <f t="shared" si="102"/>
        <v>0</v>
      </c>
    </row>
    <row r="566" spans="1:14" s="87" customFormat="1" x14ac:dyDescent="0.25">
      <c r="A566" s="86" t="s">
        <v>697</v>
      </c>
      <c r="B566" s="120" t="s">
        <v>324</v>
      </c>
      <c r="C566" s="84" t="s">
        <v>325</v>
      </c>
      <c r="D566" s="85" t="s">
        <v>13</v>
      </c>
      <c r="E566" s="85">
        <v>14</v>
      </c>
      <c r="F566" s="154">
        <v>0</v>
      </c>
      <c r="G566" s="85">
        <v>1</v>
      </c>
      <c r="H566" s="167">
        <f t="shared" ref="H566:H568" si="103">$H$2</f>
        <v>0</v>
      </c>
      <c r="I566" s="163">
        <f t="shared" si="101"/>
        <v>0</v>
      </c>
      <c r="J566" s="163">
        <f t="shared" si="102"/>
        <v>0</v>
      </c>
    </row>
    <row r="567" spans="1:14" s="87" customFormat="1" x14ac:dyDescent="0.25">
      <c r="A567" s="86" t="s">
        <v>698</v>
      </c>
      <c r="B567" s="120" t="s">
        <v>50</v>
      </c>
      <c r="C567" s="84" t="s">
        <v>51</v>
      </c>
      <c r="D567" s="85" t="s">
        <v>13</v>
      </c>
      <c r="E567" s="85">
        <v>14</v>
      </c>
      <c r="F567" s="154">
        <v>0</v>
      </c>
      <c r="G567" s="85">
        <v>1</v>
      </c>
      <c r="H567" s="167">
        <f t="shared" si="103"/>
        <v>0</v>
      </c>
      <c r="I567" s="163">
        <f t="shared" si="101"/>
        <v>0</v>
      </c>
      <c r="J567" s="163">
        <f t="shared" si="102"/>
        <v>0</v>
      </c>
    </row>
    <row r="568" spans="1:14" s="87" customFormat="1" x14ac:dyDescent="0.25">
      <c r="A568" s="86" t="s">
        <v>699</v>
      </c>
      <c r="B568" s="120" t="s">
        <v>328</v>
      </c>
      <c r="C568" s="84" t="s">
        <v>329</v>
      </c>
      <c r="D568" s="85" t="s">
        <v>13</v>
      </c>
      <c r="E568" s="85">
        <v>21</v>
      </c>
      <c r="F568" s="154">
        <v>266</v>
      </c>
      <c r="G568" s="85">
        <v>10</v>
      </c>
      <c r="H568" s="167">
        <f t="shared" si="103"/>
        <v>0</v>
      </c>
      <c r="I568" s="163">
        <f t="shared" si="101"/>
        <v>266</v>
      </c>
      <c r="J568" s="163">
        <f t="shared" si="102"/>
        <v>2660</v>
      </c>
    </row>
    <row r="569" spans="1:14" s="87" customFormat="1" x14ac:dyDescent="0.25">
      <c r="A569" s="86" t="s">
        <v>700</v>
      </c>
      <c r="B569" s="120" t="s">
        <v>43</v>
      </c>
      <c r="C569" s="84" t="s">
        <v>44</v>
      </c>
      <c r="D569" s="85">
        <v>36</v>
      </c>
      <c r="E569" s="85" t="s">
        <v>17</v>
      </c>
      <c r="F569" s="154">
        <v>159</v>
      </c>
      <c r="G569" s="85">
        <v>10</v>
      </c>
      <c r="H569" s="175">
        <f>$H$3</f>
        <v>0</v>
      </c>
      <c r="I569" s="163">
        <f t="shared" si="101"/>
        <v>159</v>
      </c>
      <c r="J569" s="163">
        <f t="shared" si="102"/>
        <v>1590</v>
      </c>
    </row>
    <row r="570" spans="1:14" s="87" customFormat="1" x14ac:dyDescent="0.25">
      <c r="A570" s="86" t="s">
        <v>701</v>
      </c>
      <c r="B570" s="120" t="s">
        <v>332</v>
      </c>
      <c r="C570" s="84" t="s">
        <v>333</v>
      </c>
      <c r="D570" s="85" t="s">
        <v>13</v>
      </c>
      <c r="E570" s="85">
        <v>21</v>
      </c>
      <c r="F570" s="154">
        <v>0</v>
      </c>
      <c r="G570" s="85">
        <v>10</v>
      </c>
      <c r="H570" s="167">
        <f t="shared" ref="H570:H578" si="104">$H$2</f>
        <v>0</v>
      </c>
      <c r="I570" s="163">
        <f t="shared" si="101"/>
        <v>0</v>
      </c>
      <c r="J570" s="163">
        <f t="shared" si="102"/>
        <v>0</v>
      </c>
    </row>
    <row r="571" spans="1:14" s="87" customFormat="1" x14ac:dyDescent="0.25">
      <c r="A571" s="86" t="s">
        <v>702</v>
      </c>
      <c r="B571" s="120" t="s">
        <v>335</v>
      </c>
      <c r="C571" s="84" t="s">
        <v>336</v>
      </c>
      <c r="D571" s="85" t="s">
        <v>13</v>
      </c>
      <c r="E571" s="85">
        <v>21</v>
      </c>
      <c r="F571" s="154">
        <v>0</v>
      </c>
      <c r="G571" s="85">
        <v>1</v>
      </c>
      <c r="H571" s="167">
        <f t="shared" si="104"/>
        <v>0</v>
      </c>
      <c r="I571" s="163">
        <f t="shared" si="101"/>
        <v>0</v>
      </c>
      <c r="J571" s="163">
        <f t="shared" si="102"/>
        <v>0</v>
      </c>
    </row>
    <row r="572" spans="1:14" s="87" customFormat="1" x14ac:dyDescent="0.25">
      <c r="A572" s="86" t="s">
        <v>703</v>
      </c>
      <c r="B572" s="120" t="s">
        <v>48</v>
      </c>
      <c r="C572" s="84" t="s">
        <v>49</v>
      </c>
      <c r="D572" s="85" t="s">
        <v>13</v>
      </c>
      <c r="E572" s="85">
        <v>21</v>
      </c>
      <c r="F572" s="154">
        <v>0</v>
      </c>
      <c r="G572" s="85">
        <v>10</v>
      </c>
      <c r="H572" s="167">
        <f t="shared" si="104"/>
        <v>0</v>
      </c>
      <c r="I572" s="163">
        <f t="shared" si="101"/>
        <v>0</v>
      </c>
      <c r="J572" s="163">
        <f t="shared" si="102"/>
        <v>0</v>
      </c>
    </row>
    <row r="573" spans="1:14" s="87" customFormat="1" x14ac:dyDescent="0.25">
      <c r="A573" s="86" t="s">
        <v>704</v>
      </c>
      <c r="B573" s="120" t="s">
        <v>46</v>
      </c>
      <c r="C573" s="84" t="s">
        <v>47</v>
      </c>
      <c r="D573" s="85" t="s">
        <v>13</v>
      </c>
      <c r="E573" s="85">
        <v>14</v>
      </c>
      <c r="F573" s="154">
        <v>0</v>
      </c>
      <c r="G573" s="85">
        <v>10</v>
      </c>
      <c r="H573" s="167">
        <f t="shared" si="104"/>
        <v>0</v>
      </c>
      <c r="I573" s="163">
        <f t="shared" si="101"/>
        <v>0</v>
      </c>
      <c r="J573" s="163">
        <f t="shared" si="102"/>
        <v>0</v>
      </c>
    </row>
    <row r="574" spans="1:14" s="87" customFormat="1" x14ac:dyDescent="0.25">
      <c r="A574" s="86" t="s">
        <v>705</v>
      </c>
      <c r="B574" s="120" t="s">
        <v>45</v>
      </c>
      <c r="C574" s="84" t="s">
        <v>230</v>
      </c>
      <c r="D574" s="85" t="s">
        <v>13</v>
      </c>
      <c r="E574" s="85">
        <v>14</v>
      </c>
      <c r="F574" s="154">
        <v>0</v>
      </c>
      <c r="G574" s="85">
        <v>10</v>
      </c>
      <c r="H574" s="167">
        <f t="shared" si="104"/>
        <v>0</v>
      </c>
      <c r="I574" s="163">
        <f t="shared" si="101"/>
        <v>0</v>
      </c>
      <c r="J574" s="163">
        <f t="shared" si="102"/>
        <v>0</v>
      </c>
    </row>
    <row r="575" spans="1:14" s="87" customFormat="1" x14ac:dyDescent="0.25">
      <c r="A575" s="86" t="s">
        <v>706</v>
      </c>
      <c r="B575" s="120" t="s">
        <v>231</v>
      </c>
      <c r="C575" s="84" t="s">
        <v>232</v>
      </c>
      <c r="D575" s="85" t="s">
        <v>13</v>
      </c>
      <c r="E575" s="85">
        <v>14</v>
      </c>
      <c r="F575" s="154">
        <v>0</v>
      </c>
      <c r="G575" s="85">
        <v>10</v>
      </c>
      <c r="H575" s="167">
        <f t="shared" si="104"/>
        <v>0</v>
      </c>
      <c r="I575" s="163">
        <f t="shared" si="101"/>
        <v>0</v>
      </c>
      <c r="J575" s="163">
        <f t="shared" si="102"/>
        <v>0</v>
      </c>
    </row>
    <row r="576" spans="1:14" s="87" customFormat="1" x14ac:dyDescent="0.25">
      <c r="A576" s="86" t="s">
        <v>707</v>
      </c>
      <c r="B576" s="120" t="s">
        <v>233</v>
      </c>
      <c r="C576" s="84" t="s">
        <v>234</v>
      </c>
      <c r="D576" s="85" t="s">
        <v>13</v>
      </c>
      <c r="E576" s="85">
        <v>21</v>
      </c>
      <c r="F576" s="154">
        <v>0</v>
      </c>
      <c r="G576" s="85">
        <v>10</v>
      </c>
      <c r="H576" s="167">
        <f t="shared" si="104"/>
        <v>0</v>
      </c>
      <c r="I576" s="163">
        <f t="shared" si="101"/>
        <v>0</v>
      </c>
      <c r="J576" s="163">
        <f t="shared" si="102"/>
        <v>0</v>
      </c>
    </row>
    <row r="577" spans="1:10" s="87" customFormat="1" x14ac:dyDescent="0.25">
      <c r="A577" s="86" t="s">
        <v>708</v>
      </c>
      <c r="B577" s="120" t="s">
        <v>235</v>
      </c>
      <c r="C577" s="84" t="s">
        <v>236</v>
      </c>
      <c r="D577" s="85" t="s">
        <v>13</v>
      </c>
      <c r="E577" s="85">
        <v>21</v>
      </c>
      <c r="F577" s="154">
        <v>0</v>
      </c>
      <c r="G577" s="85">
        <v>1</v>
      </c>
      <c r="H577" s="167">
        <f t="shared" si="104"/>
        <v>0</v>
      </c>
      <c r="I577" s="163">
        <f t="shared" si="101"/>
        <v>0</v>
      </c>
      <c r="J577" s="163">
        <f t="shared" si="102"/>
        <v>0</v>
      </c>
    </row>
    <row r="578" spans="1:10" s="87" customFormat="1" x14ac:dyDescent="0.25">
      <c r="A578" s="86">
        <v>10.199999999999999</v>
      </c>
      <c r="B578" s="120" t="s">
        <v>219</v>
      </c>
      <c r="C578" s="84" t="s">
        <v>220</v>
      </c>
      <c r="D578" s="85" t="s">
        <v>13</v>
      </c>
      <c r="E578" s="85">
        <v>14</v>
      </c>
      <c r="F578" s="154">
        <v>0</v>
      </c>
      <c r="G578" s="85">
        <v>1</v>
      </c>
      <c r="H578" s="167">
        <f t="shared" si="104"/>
        <v>0</v>
      </c>
      <c r="I578" s="163">
        <f t="shared" si="101"/>
        <v>0</v>
      </c>
      <c r="J578" s="163">
        <f t="shared" si="102"/>
        <v>0</v>
      </c>
    </row>
    <row r="579" spans="1:10" s="87" customFormat="1" ht="24" customHeight="1" x14ac:dyDescent="0.25">
      <c r="A579" s="86" t="s">
        <v>709</v>
      </c>
      <c r="B579" s="120" t="s">
        <v>221</v>
      </c>
      <c r="C579" s="84" t="s">
        <v>222</v>
      </c>
      <c r="D579" s="85">
        <v>36</v>
      </c>
      <c r="E579" s="85" t="s">
        <v>17</v>
      </c>
      <c r="F579" s="154">
        <v>0</v>
      </c>
      <c r="G579" s="85">
        <v>1</v>
      </c>
      <c r="H579" s="175">
        <f>$H$3</f>
        <v>0</v>
      </c>
      <c r="I579" s="163">
        <f t="shared" si="101"/>
        <v>0</v>
      </c>
      <c r="J579" s="163">
        <f t="shared" si="102"/>
        <v>0</v>
      </c>
    </row>
    <row r="580" spans="1:10" s="87" customFormat="1" x14ac:dyDescent="0.25">
      <c r="A580" s="86" t="s">
        <v>710</v>
      </c>
      <c r="B580" s="120" t="s">
        <v>345</v>
      </c>
      <c r="C580" s="84" t="s">
        <v>346</v>
      </c>
      <c r="D580" s="85" t="s">
        <v>13</v>
      </c>
      <c r="E580" s="85">
        <v>21</v>
      </c>
      <c r="F580" s="154">
        <v>200</v>
      </c>
      <c r="G580" s="85">
        <v>1</v>
      </c>
      <c r="H580" s="167">
        <f>$H$2</f>
        <v>0</v>
      </c>
      <c r="I580" s="163">
        <f t="shared" si="101"/>
        <v>200</v>
      </c>
      <c r="J580" s="163">
        <f t="shared" si="102"/>
        <v>200</v>
      </c>
    </row>
    <row r="581" spans="1:10" s="87" customFormat="1" ht="24" customHeight="1" x14ac:dyDescent="0.25">
      <c r="A581" s="86" t="s">
        <v>711</v>
      </c>
      <c r="B581" s="120" t="s">
        <v>348</v>
      </c>
      <c r="C581" s="84" t="s">
        <v>349</v>
      </c>
      <c r="D581" s="85">
        <v>36</v>
      </c>
      <c r="E581" s="85" t="s">
        <v>17</v>
      </c>
      <c r="F581" s="154">
        <v>114</v>
      </c>
      <c r="G581" s="85">
        <v>1</v>
      </c>
      <c r="H581" s="175">
        <f>$H$3</f>
        <v>0</v>
      </c>
      <c r="I581" s="163">
        <f t="shared" si="101"/>
        <v>114</v>
      </c>
      <c r="J581" s="163">
        <f t="shared" si="102"/>
        <v>114</v>
      </c>
    </row>
    <row r="582" spans="1:10" s="87" customFormat="1" x14ac:dyDescent="0.25">
      <c r="A582" s="86" t="s">
        <v>712</v>
      </c>
      <c r="B582" s="120" t="s">
        <v>37</v>
      </c>
      <c r="C582" s="84" t="s">
        <v>38</v>
      </c>
      <c r="D582" s="85" t="s">
        <v>13</v>
      </c>
      <c r="E582" s="85">
        <v>14</v>
      </c>
      <c r="F582" s="154">
        <v>0</v>
      </c>
      <c r="G582" s="85">
        <v>1</v>
      </c>
      <c r="H582" s="167">
        <f t="shared" ref="H582:H587" si="105">$H$2</f>
        <v>0</v>
      </c>
      <c r="I582" s="163">
        <f t="shared" si="101"/>
        <v>0</v>
      </c>
      <c r="J582" s="163">
        <f t="shared" si="102"/>
        <v>0</v>
      </c>
    </row>
    <row r="583" spans="1:10" s="87" customFormat="1" x14ac:dyDescent="0.25">
      <c r="A583" s="86" t="s">
        <v>713</v>
      </c>
      <c r="B583" s="120" t="s">
        <v>41</v>
      </c>
      <c r="C583" s="84" t="s">
        <v>42</v>
      </c>
      <c r="D583" s="85" t="s">
        <v>13</v>
      </c>
      <c r="E583" s="85">
        <v>21</v>
      </c>
      <c r="F583" s="154">
        <v>0</v>
      </c>
      <c r="G583" s="85">
        <v>1</v>
      </c>
      <c r="H583" s="167">
        <f t="shared" si="105"/>
        <v>0</v>
      </c>
      <c r="I583" s="163">
        <f t="shared" si="101"/>
        <v>0</v>
      </c>
      <c r="J583" s="163">
        <f t="shared" si="102"/>
        <v>0</v>
      </c>
    </row>
    <row r="584" spans="1:10" s="87" customFormat="1" x14ac:dyDescent="0.25">
      <c r="A584" s="86" t="s">
        <v>714</v>
      </c>
      <c r="B584" s="120" t="s">
        <v>35</v>
      </c>
      <c r="C584" s="84" t="s">
        <v>36</v>
      </c>
      <c r="D584" s="85" t="s">
        <v>13</v>
      </c>
      <c r="E584" s="85">
        <v>14</v>
      </c>
      <c r="F584" s="154">
        <v>0</v>
      </c>
      <c r="G584" s="85">
        <v>1</v>
      </c>
      <c r="H584" s="167">
        <f t="shared" si="105"/>
        <v>0</v>
      </c>
      <c r="I584" s="163">
        <f t="shared" si="101"/>
        <v>0</v>
      </c>
      <c r="J584" s="163">
        <f t="shared" si="102"/>
        <v>0</v>
      </c>
    </row>
    <row r="585" spans="1:10" s="87" customFormat="1" x14ac:dyDescent="0.25">
      <c r="A585" s="86" t="s">
        <v>715</v>
      </c>
      <c r="B585" s="120" t="s">
        <v>39</v>
      </c>
      <c r="C585" s="84" t="s">
        <v>40</v>
      </c>
      <c r="D585" s="85" t="s">
        <v>13</v>
      </c>
      <c r="E585" s="85">
        <v>14</v>
      </c>
      <c r="F585" s="154">
        <v>0</v>
      </c>
      <c r="G585" s="85">
        <v>1</v>
      </c>
      <c r="H585" s="167">
        <f t="shared" si="105"/>
        <v>0</v>
      </c>
      <c r="I585" s="163">
        <f t="shared" si="101"/>
        <v>0</v>
      </c>
      <c r="J585" s="163">
        <f t="shared" si="102"/>
        <v>0</v>
      </c>
    </row>
    <row r="586" spans="1:10" s="87" customFormat="1" x14ac:dyDescent="0.25">
      <c r="A586" s="86" t="s">
        <v>716</v>
      </c>
      <c r="B586" s="120" t="s">
        <v>223</v>
      </c>
      <c r="C586" s="84" t="s">
        <v>224</v>
      </c>
      <c r="D586" s="85" t="s">
        <v>13</v>
      </c>
      <c r="E586" s="85">
        <v>14</v>
      </c>
      <c r="F586" s="154">
        <v>0</v>
      </c>
      <c r="G586" s="85">
        <v>1</v>
      </c>
      <c r="H586" s="167">
        <f t="shared" si="105"/>
        <v>0</v>
      </c>
      <c r="I586" s="163">
        <f t="shared" si="101"/>
        <v>0</v>
      </c>
      <c r="J586" s="163">
        <f t="shared" si="102"/>
        <v>0</v>
      </c>
    </row>
    <row r="587" spans="1:10" s="87" customFormat="1" x14ac:dyDescent="0.25">
      <c r="A587" s="86" t="s">
        <v>717</v>
      </c>
      <c r="B587" s="120" t="s">
        <v>356</v>
      </c>
      <c r="C587" s="84" t="s">
        <v>357</v>
      </c>
      <c r="D587" s="85" t="s">
        <v>13</v>
      </c>
      <c r="E587" s="85">
        <v>21</v>
      </c>
      <c r="F587" s="154">
        <v>0</v>
      </c>
      <c r="G587" s="85">
        <v>1</v>
      </c>
      <c r="H587" s="167">
        <f t="shared" si="105"/>
        <v>0</v>
      </c>
      <c r="I587" s="163">
        <f t="shared" si="101"/>
        <v>0</v>
      </c>
      <c r="J587" s="163">
        <f t="shared" si="102"/>
        <v>0</v>
      </c>
    </row>
    <row r="588" spans="1:10" s="87" customFormat="1" ht="24" customHeight="1" x14ac:dyDescent="0.25">
      <c r="A588" s="86" t="s">
        <v>718</v>
      </c>
      <c r="B588" s="120" t="s">
        <v>359</v>
      </c>
      <c r="C588" s="84" t="s">
        <v>360</v>
      </c>
      <c r="D588" s="85">
        <v>36</v>
      </c>
      <c r="E588" s="85" t="s">
        <v>17</v>
      </c>
      <c r="F588" s="154">
        <v>4500</v>
      </c>
      <c r="G588" s="85">
        <v>1</v>
      </c>
      <c r="H588" s="175">
        <f>$H$3</f>
        <v>0</v>
      </c>
      <c r="I588" s="163">
        <f t="shared" si="101"/>
        <v>4500</v>
      </c>
      <c r="J588" s="163">
        <f t="shared" si="102"/>
        <v>4500</v>
      </c>
    </row>
    <row r="589" spans="1:10" s="87" customFormat="1" x14ac:dyDescent="0.25">
      <c r="A589" s="86" t="s">
        <v>719</v>
      </c>
      <c r="B589" s="120" t="s">
        <v>362</v>
      </c>
      <c r="C589" s="84" t="s">
        <v>363</v>
      </c>
      <c r="D589" s="85" t="s">
        <v>13</v>
      </c>
      <c r="E589" s="85">
        <v>14</v>
      </c>
      <c r="F589" s="154">
        <v>0</v>
      </c>
      <c r="G589" s="85">
        <v>1</v>
      </c>
      <c r="H589" s="167">
        <f t="shared" ref="H589:H590" si="106">$H$2</f>
        <v>0</v>
      </c>
      <c r="I589" s="163">
        <f t="shared" si="101"/>
        <v>0</v>
      </c>
      <c r="J589" s="163">
        <f t="shared" si="102"/>
        <v>0</v>
      </c>
    </row>
    <row r="590" spans="1:10" s="87" customFormat="1" x14ac:dyDescent="0.25">
      <c r="A590" s="86">
        <v>10.3</v>
      </c>
      <c r="B590" s="120" t="s">
        <v>14</v>
      </c>
      <c r="C590" s="84" t="s">
        <v>15</v>
      </c>
      <c r="D590" s="85" t="s">
        <v>13</v>
      </c>
      <c r="E590" s="85">
        <v>14</v>
      </c>
      <c r="F590" s="154">
        <v>7596.2</v>
      </c>
      <c r="G590" s="85">
        <v>1</v>
      </c>
      <c r="H590" s="167">
        <f t="shared" si="106"/>
        <v>0</v>
      </c>
      <c r="I590" s="163">
        <f t="shared" si="101"/>
        <v>7596.2</v>
      </c>
      <c r="J590" s="163">
        <f t="shared" si="102"/>
        <v>7596.2</v>
      </c>
    </row>
    <row r="591" spans="1:10" s="87" customFormat="1" x14ac:dyDescent="0.25">
      <c r="A591" s="86" t="s">
        <v>720</v>
      </c>
      <c r="B591" s="120" t="s">
        <v>16</v>
      </c>
      <c r="C591" s="84" t="s">
        <v>225</v>
      </c>
      <c r="D591" s="85">
        <v>36</v>
      </c>
      <c r="E591" s="85" t="s">
        <v>17</v>
      </c>
      <c r="F591" s="154">
        <v>15750</v>
      </c>
      <c r="G591" s="85">
        <v>1</v>
      </c>
      <c r="H591" s="175">
        <f>$H$3</f>
        <v>0</v>
      </c>
      <c r="I591" s="163">
        <f t="shared" si="101"/>
        <v>15750</v>
      </c>
      <c r="J591" s="163">
        <f t="shared" si="102"/>
        <v>15750</v>
      </c>
    </row>
    <row r="592" spans="1:10" s="87" customFormat="1" x14ac:dyDescent="0.25">
      <c r="A592" s="86" t="s">
        <v>721</v>
      </c>
      <c r="B592" s="120" t="s">
        <v>520</v>
      </c>
      <c r="C592" s="84" t="s">
        <v>521</v>
      </c>
      <c r="D592" s="85" t="s">
        <v>13</v>
      </c>
      <c r="E592" s="85">
        <v>14</v>
      </c>
      <c r="F592" s="154">
        <v>0</v>
      </c>
      <c r="G592" s="85">
        <v>1</v>
      </c>
      <c r="H592" s="167">
        <f t="shared" ref="H592:H609" si="107">$H$2</f>
        <v>0</v>
      </c>
      <c r="I592" s="163">
        <f t="shared" si="101"/>
        <v>0</v>
      </c>
      <c r="J592" s="163">
        <f t="shared" si="102"/>
        <v>0</v>
      </c>
    </row>
    <row r="593" spans="1:10" s="87" customFormat="1" x14ac:dyDescent="0.25">
      <c r="A593" s="86" t="s">
        <v>722</v>
      </c>
      <c r="B593" s="120" t="s">
        <v>18</v>
      </c>
      <c r="C593" s="84" t="s">
        <v>19</v>
      </c>
      <c r="D593" s="85" t="s">
        <v>13</v>
      </c>
      <c r="E593" s="85">
        <v>14</v>
      </c>
      <c r="F593" s="154">
        <v>0</v>
      </c>
      <c r="G593" s="85">
        <v>1</v>
      </c>
      <c r="H593" s="167">
        <f t="shared" si="107"/>
        <v>0</v>
      </c>
      <c r="I593" s="163">
        <f t="shared" si="101"/>
        <v>0</v>
      </c>
      <c r="J593" s="163">
        <f t="shared" si="102"/>
        <v>0</v>
      </c>
    </row>
    <row r="594" spans="1:10" s="87" customFormat="1" x14ac:dyDescent="0.25">
      <c r="A594" s="86" t="s">
        <v>723</v>
      </c>
      <c r="B594" s="120" t="s">
        <v>20</v>
      </c>
      <c r="C594" s="84" t="s">
        <v>21</v>
      </c>
      <c r="D594" s="85" t="s">
        <v>13</v>
      </c>
      <c r="E594" s="85">
        <v>14</v>
      </c>
      <c r="F594" s="154">
        <v>7596.2</v>
      </c>
      <c r="G594" s="85">
        <v>1</v>
      </c>
      <c r="H594" s="167">
        <f t="shared" si="107"/>
        <v>0</v>
      </c>
      <c r="I594" s="163">
        <f t="shared" si="101"/>
        <v>7596.2</v>
      </c>
      <c r="J594" s="163">
        <f t="shared" si="102"/>
        <v>7596.2</v>
      </c>
    </row>
    <row r="595" spans="1:10" s="87" customFormat="1" x14ac:dyDescent="0.25">
      <c r="A595" s="86" t="s">
        <v>724</v>
      </c>
      <c r="B595" s="120" t="s">
        <v>275</v>
      </c>
      <c r="C595" s="84" t="s">
        <v>276</v>
      </c>
      <c r="D595" s="85" t="s">
        <v>13</v>
      </c>
      <c r="E595" s="85">
        <v>14</v>
      </c>
      <c r="F595" s="154">
        <v>0</v>
      </c>
      <c r="G595" s="85">
        <v>1</v>
      </c>
      <c r="H595" s="167">
        <f t="shared" si="107"/>
        <v>0</v>
      </c>
      <c r="I595" s="163">
        <f t="shared" si="101"/>
        <v>0</v>
      </c>
      <c r="J595" s="163">
        <f t="shared" si="102"/>
        <v>0</v>
      </c>
    </row>
    <row r="596" spans="1:10" s="87" customFormat="1" x14ac:dyDescent="0.25">
      <c r="A596" s="86" t="s">
        <v>725</v>
      </c>
      <c r="B596" s="120" t="s">
        <v>373</v>
      </c>
      <c r="C596" s="84" t="s">
        <v>374</v>
      </c>
      <c r="D596" s="85" t="s">
        <v>13</v>
      </c>
      <c r="E596" s="85">
        <v>14</v>
      </c>
      <c r="F596" s="154">
        <v>0</v>
      </c>
      <c r="G596" s="85">
        <v>1</v>
      </c>
      <c r="H596" s="167">
        <f t="shared" si="107"/>
        <v>0</v>
      </c>
      <c r="I596" s="163">
        <f t="shared" si="101"/>
        <v>0</v>
      </c>
      <c r="J596" s="163">
        <f t="shared" si="102"/>
        <v>0</v>
      </c>
    </row>
    <row r="597" spans="1:10" s="87" customFormat="1" x14ac:dyDescent="0.25">
      <c r="A597" s="86" t="s">
        <v>726</v>
      </c>
      <c r="B597" s="120" t="s">
        <v>22</v>
      </c>
      <c r="C597" s="84" t="s">
        <v>23</v>
      </c>
      <c r="D597" s="85" t="s">
        <v>13</v>
      </c>
      <c r="E597" s="85">
        <v>14</v>
      </c>
      <c r="F597" s="154">
        <v>15196.2</v>
      </c>
      <c r="G597" s="85">
        <v>1</v>
      </c>
      <c r="H597" s="167">
        <f t="shared" si="107"/>
        <v>0</v>
      </c>
      <c r="I597" s="163">
        <f t="shared" si="101"/>
        <v>15196.2</v>
      </c>
      <c r="J597" s="163">
        <f t="shared" si="102"/>
        <v>15196.2</v>
      </c>
    </row>
    <row r="598" spans="1:10" s="87" customFormat="1" x14ac:dyDescent="0.25">
      <c r="A598" s="86" t="s">
        <v>727</v>
      </c>
      <c r="B598" s="120" t="s">
        <v>24</v>
      </c>
      <c r="C598" s="84" t="s">
        <v>25</v>
      </c>
      <c r="D598" s="85" t="s">
        <v>13</v>
      </c>
      <c r="E598" s="85">
        <v>14</v>
      </c>
      <c r="F598" s="154">
        <v>15196.2</v>
      </c>
      <c r="G598" s="85">
        <v>1</v>
      </c>
      <c r="H598" s="167">
        <f t="shared" si="107"/>
        <v>0</v>
      </c>
      <c r="I598" s="163">
        <f t="shared" si="101"/>
        <v>15196.2</v>
      </c>
      <c r="J598" s="163">
        <f t="shared" si="102"/>
        <v>15196.2</v>
      </c>
    </row>
    <row r="599" spans="1:10" s="87" customFormat="1" x14ac:dyDescent="0.25">
      <c r="A599" s="86" t="s">
        <v>728</v>
      </c>
      <c r="B599" s="120" t="s">
        <v>26</v>
      </c>
      <c r="C599" s="84" t="s">
        <v>27</v>
      </c>
      <c r="D599" s="85" t="s">
        <v>13</v>
      </c>
      <c r="E599" s="85">
        <v>14</v>
      </c>
      <c r="F599" s="154">
        <v>7596.2</v>
      </c>
      <c r="G599" s="85">
        <v>1</v>
      </c>
      <c r="H599" s="167">
        <f t="shared" si="107"/>
        <v>0</v>
      </c>
      <c r="I599" s="163">
        <f t="shared" si="101"/>
        <v>7596.2</v>
      </c>
      <c r="J599" s="163">
        <f t="shared" si="102"/>
        <v>7596.2</v>
      </c>
    </row>
    <row r="600" spans="1:10" s="87" customFormat="1" x14ac:dyDescent="0.25">
      <c r="A600" s="86" t="s">
        <v>729</v>
      </c>
      <c r="B600" s="120" t="s">
        <v>26</v>
      </c>
      <c r="C600" s="84" t="s">
        <v>27</v>
      </c>
      <c r="D600" s="85" t="s">
        <v>13</v>
      </c>
      <c r="E600" s="85">
        <v>14</v>
      </c>
      <c r="F600" s="154">
        <v>7596.2</v>
      </c>
      <c r="G600" s="85">
        <v>1</v>
      </c>
      <c r="H600" s="167">
        <f t="shared" si="107"/>
        <v>0</v>
      </c>
      <c r="I600" s="163">
        <f t="shared" si="101"/>
        <v>7596.2</v>
      </c>
      <c r="J600" s="163">
        <f t="shared" si="102"/>
        <v>7596.2</v>
      </c>
    </row>
    <row r="601" spans="1:10" s="87" customFormat="1" x14ac:dyDescent="0.25">
      <c r="A601" s="86" t="s">
        <v>730</v>
      </c>
      <c r="B601" s="120" t="s">
        <v>26</v>
      </c>
      <c r="C601" s="84" t="s">
        <v>27</v>
      </c>
      <c r="D601" s="85" t="s">
        <v>13</v>
      </c>
      <c r="E601" s="85">
        <v>14</v>
      </c>
      <c r="F601" s="154">
        <v>7596.2</v>
      </c>
      <c r="G601" s="85">
        <v>1</v>
      </c>
      <c r="H601" s="167">
        <f t="shared" si="107"/>
        <v>0</v>
      </c>
      <c r="I601" s="163">
        <f t="shared" si="101"/>
        <v>7596.2</v>
      </c>
      <c r="J601" s="163">
        <f t="shared" si="102"/>
        <v>7596.2</v>
      </c>
    </row>
    <row r="602" spans="1:10" s="87" customFormat="1" x14ac:dyDescent="0.25">
      <c r="A602" s="86" t="s">
        <v>731</v>
      </c>
      <c r="B602" s="120" t="s">
        <v>26</v>
      </c>
      <c r="C602" s="84" t="s">
        <v>27</v>
      </c>
      <c r="D602" s="85" t="s">
        <v>13</v>
      </c>
      <c r="E602" s="85">
        <v>14</v>
      </c>
      <c r="F602" s="154">
        <v>7596.2</v>
      </c>
      <c r="G602" s="85">
        <v>1</v>
      </c>
      <c r="H602" s="167">
        <f t="shared" si="107"/>
        <v>0</v>
      </c>
      <c r="I602" s="163">
        <f t="shared" si="101"/>
        <v>7596.2</v>
      </c>
      <c r="J602" s="163">
        <f t="shared" si="102"/>
        <v>7596.2</v>
      </c>
    </row>
    <row r="603" spans="1:10" s="87" customFormat="1" x14ac:dyDescent="0.25">
      <c r="A603" s="86" t="s">
        <v>732</v>
      </c>
      <c r="B603" s="120" t="s">
        <v>26</v>
      </c>
      <c r="C603" s="84" t="s">
        <v>27</v>
      </c>
      <c r="D603" s="85" t="s">
        <v>13</v>
      </c>
      <c r="E603" s="85">
        <v>14</v>
      </c>
      <c r="F603" s="154">
        <v>7596.2</v>
      </c>
      <c r="G603" s="85">
        <v>1</v>
      </c>
      <c r="H603" s="167">
        <f t="shared" si="107"/>
        <v>0</v>
      </c>
      <c r="I603" s="163">
        <f t="shared" si="101"/>
        <v>7596.2</v>
      </c>
      <c r="J603" s="163">
        <f t="shared" si="102"/>
        <v>7596.2</v>
      </c>
    </row>
    <row r="604" spans="1:10" s="87" customFormat="1" x14ac:dyDescent="0.25">
      <c r="A604" s="86" t="s">
        <v>733</v>
      </c>
      <c r="B604" s="120" t="s">
        <v>26</v>
      </c>
      <c r="C604" s="84" t="s">
        <v>27</v>
      </c>
      <c r="D604" s="85" t="s">
        <v>13</v>
      </c>
      <c r="E604" s="85">
        <v>14</v>
      </c>
      <c r="F604" s="154">
        <v>7596.2</v>
      </c>
      <c r="G604" s="85">
        <v>1</v>
      </c>
      <c r="H604" s="167">
        <f t="shared" si="107"/>
        <v>0</v>
      </c>
      <c r="I604" s="163">
        <f t="shared" si="101"/>
        <v>7596.2</v>
      </c>
      <c r="J604" s="163">
        <f t="shared" si="102"/>
        <v>7596.2</v>
      </c>
    </row>
    <row r="605" spans="1:10" s="87" customFormat="1" x14ac:dyDescent="0.25">
      <c r="A605" s="86" t="s">
        <v>734</v>
      </c>
      <c r="B605" s="120" t="s">
        <v>26</v>
      </c>
      <c r="C605" s="84" t="s">
        <v>27</v>
      </c>
      <c r="D605" s="85" t="s">
        <v>13</v>
      </c>
      <c r="E605" s="85">
        <v>14</v>
      </c>
      <c r="F605" s="154">
        <v>7596.2</v>
      </c>
      <c r="G605" s="85">
        <v>1</v>
      </c>
      <c r="H605" s="167">
        <f t="shared" si="107"/>
        <v>0</v>
      </c>
      <c r="I605" s="163">
        <f t="shared" si="101"/>
        <v>7596.2</v>
      </c>
      <c r="J605" s="163">
        <f t="shared" si="102"/>
        <v>7596.2</v>
      </c>
    </row>
    <row r="606" spans="1:10" s="87" customFormat="1" x14ac:dyDescent="0.25">
      <c r="A606" s="86" t="s">
        <v>735</v>
      </c>
      <c r="B606" s="120" t="s">
        <v>28</v>
      </c>
      <c r="C606" s="84" t="s">
        <v>29</v>
      </c>
      <c r="D606" s="85" t="s">
        <v>13</v>
      </c>
      <c r="E606" s="85">
        <v>14</v>
      </c>
      <c r="F606" s="154">
        <v>4556.2</v>
      </c>
      <c r="G606" s="85">
        <v>1</v>
      </c>
      <c r="H606" s="167">
        <f t="shared" si="107"/>
        <v>0</v>
      </c>
      <c r="I606" s="163">
        <f t="shared" si="101"/>
        <v>4556.2</v>
      </c>
      <c r="J606" s="163">
        <f t="shared" si="102"/>
        <v>4556.2</v>
      </c>
    </row>
    <row r="607" spans="1:10" s="87" customFormat="1" x14ac:dyDescent="0.25">
      <c r="A607" s="86" t="s">
        <v>736</v>
      </c>
      <c r="B607" s="120" t="s">
        <v>30</v>
      </c>
      <c r="C607" s="84" t="s">
        <v>31</v>
      </c>
      <c r="D607" s="85" t="s">
        <v>13</v>
      </c>
      <c r="E607" s="85">
        <v>14</v>
      </c>
      <c r="F607" s="154">
        <v>0</v>
      </c>
      <c r="G607" s="85">
        <v>6</v>
      </c>
      <c r="H607" s="167">
        <f t="shared" si="107"/>
        <v>0</v>
      </c>
      <c r="I607" s="163">
        <f t="shared" si="101"/>
        <v>0</v>
      </c>
      <c r="J607" s="163">
        <f t="shared" si="102"/>
        <v>0</v>
      </c>
    </row>
    <row r="608" spans="1:10" s="87" customFormat="1" x14ac:dyDescent="0.25">
      <c r="A608" s="86" t="s">
        <v>737</v>
      </c>
      <c r="B608" s="120" t="s">
        <v>32</v>
      </c>
      <c r="C608" s="84" t="s">
        <v>29</v>
      </c>
      <c r="D608" s="85" t="s">
        <v>13</v>
      </c>
      <c r="E608" s="85">
        <v>14</v>
      </c>
      <c r="F608" s="154">
        <v>4556.2</v>
      </c>
      <c r="G608" s="85">
        <v>1</v>
      </c>
      <c r="H608" s="167">
        <f t="shared" si="107"/>
        <v>0</v>
      </c>
      <c r="I608" s="163">
        <f t="shared" si="101"/>
        <v>4556.2</v>
      </c>
      <c r="J608" s="163">
        <f t="shared" si="102"/>
        <v>4556.2</v>
      </c>
    </row>
    <row r="609" spans="1:14" s="87" customFormat="1" x14ac:dyDescent="0.25">
      <c r="A609" s="86">
        <v>10.4</v>
      </c>
      <c r="B609" s="120" t="s">
        <v>535</v>
      </c>
      <c r="C609" s="84" t="s">
        <v>536</v>
      </c>
      <c r="D609" s="85" t="s">
        <v>13</v>
      </c>
      <c r="E609" s="85">
        <v>14</v>
      </c>
      <c r="F609" s="154">
        <v>13530</v>
      </c>
      <c r="G609" s="85">
        <v>1</v>
      </c>
      <c r="H609" s="167">
        <f t="shared" si="107"/>
        <v>0</v>
      </c>
      <c r="I609" s="163">
        <f t="shared" si="101"/>
        <v>13530</v>
      </c>
      <c r="J609" s="163">
        <f t="shared" si="102"/>
        <v>13530</v>
      </c>
    </row>
    <row r="610" spans="1:14" s="87" customFormat="1" x14ac:dyDescent="0.25">
      <c r="A610" s="86" t="s">
        <v>738</v>
      </c>
      <c r="B610" s="120" t="s">
        <v>538</v>
      </c>
      <c r="C610" s="84" t="s">
        <v>539</v>
      </c>
      <c r="D610" s="85">
        <v>36</v>
      </c>
      <c r="E610" s="85" t="s">
        <v>17</v>
      </c>
      <c r="F610" s="154">
        <v>0</v>
      </c>
      <c r="G610" s="85">
        <v>1</v>
      </c>
      <c r="H610" s="175">
        <f>$H$3</f>
        <v>0</v>
      </c>
      <c r="I610" s="163">
        <f t="shared" si="101"/>
        <v>0</v>
      </c>
      <c r="J610" s="163">
        <f t="shared" si="102"/>
        <v>0</v>
      </c>
    </row>
    <row r="611" spans="1:14" s="87" customFormat="1" x14ac:dyDescent="0.25">
      <c r="A611" s="86" t="s">
        <v>739</v>
      </c>
      <c r="B611" s="120" t="s">
        <v>541</v>
      </c>
      <c r="C611" s="84" t="s">
        <v>542</v>
      </c>
      <c r="D611" s="85" t="s">
        <v>13</v>
      </c>
      <c r="E611" s="85">
        <v>14</v>
      </c>
      <c r="F611" s="154">
        <v>0</v>
      </c>
      <c r="G611" s="85">
        <v>10</v>
      </c>
      <c r="H611" s="167">
        <f t="shared" ref="H611:H614" si="108">$H$2</f>
        <v>0</v>
      </c>
      <c r="I611" s="163">
        <f t="shared" si="101"/>
        <v>0</v>
      </c>
      <c r="J611" s="163">
        <f t="shared" si="102"/>
        <v>0</v>
      </c>
    </row>
    <row r="612" spans="1:14" s="87" customFormat="1" x14ac:dyDescent="0.25">
      <c r="A612" s="86" t="s">
        <v>740</v>
      </c>
      <c r="B612" s="120" t="s">
        <v>226</v>
      </c>
      <c r="C612" s="84" t="s">
        <v>227</v>
      </c>
      <c r="D612" s="85" t="s">
        <v>13</v>
      </c>
      <c r="E612" s="85">
        <v>14</v>
      </c>
      <c r="F612" s="154">
        <v>0</v>
      </c>
      <c r="G612" s="85">
        <v>10</v>
      </c>
      <c r="H612" s="167">
        <f t="shared" si="108"/>
        <v>0</v>
      </c>
      <c r="I612" s="163">
        <f t="shared" si="101"/>
        <v>0</v>
      </c>
      <c r="J612" s="163">
        <f t="shared" si="102"/>
        <v>0</v>
      </c>
    </row>
    <row r="613" spans="1:14" s="87" customFormat="1" x14ac:dyDescent="0.25">
      <c r="A613" s="86" t="s">
        <v>741</v>
      </c>
      <c r="B613" s="120" t="s">
        <v>33</v>
      </c>
      <c r="C613" s="84" t="s">
        <v>34</v>
      </c>
      <c r="D613" s="85" t="s">
        <v>13</v>
      </c>
      <c r="E613" s="85">
        <v>14</v>
      </c>
      <c r="F613" s="154">
        <v>0</v>
      </c>
      <c r="G613" s="85">
        <v>10</v>
      </c>
      <c r="H613" s="167">
        <f t="shared" si="108"/>
        <v>0</v>
      </c>
      <c r="I613" s="163">
        <f t="shared" si="101"/>
        <v>0</v>
      </c>
      <c r="J613" s="163">
        <f t="shared" si="102"/>
        <v>0</v>
      </c>
    </row>
    <row r="614" spans="1:14" s="87" customFormat="1" x14ac:dyDescent="0.25">
      <c r="A614" s="86" t="s">
        <v>742</v>
      </c>
      <c r="B614" s="120" t="s">
        <v>546</v>
      </c>
      <c r="C614" s="84" t="s">
        <v>547</v>
      </c>
      <c r="D614" s="85" t="s">
        <v>13</v>
      </c>
      <c r="E614" s="85">
        <v>14</v>
      </c>
      <c r="F614" s="154">
        <v>0</v>
      </c>
      <c r="G614" s="85">
        <v>10</v>
      </c>
      <c r="H614" s="167">
        <f t="shared" si="108"/>
        <v>0</v>
      </c>
      <c r="I614" s="163">
        <f t="shared" si="101"/>
        <v>0</v>
      </c>
      <c r="J614" s="163">
        <f t="shared" si="102"/>
        <v>0</v>
      </c>
    </row>
    <row r="615" spans="1:14" s="87" customFormat="1" x14ac:dyDescent="0.25">
      <c r="A615" s="86" t="s">
        <v>743</v>
      </c>
      <c r="B615" s="120" t="s">
        <v>549</v>
      </c>
      <c r="C615" s="84" t="s">
        <v>550</v>
      </c>
      <c r="D615" s="85">
        <v>36</v>
      </c>
      <c r="E615" s="85" t="s">
        <v>17</v>
      </c>
      <c r="F615" s="154">
        <v>198</v>
      </c>
      <c r="G615" s="85">
        <v>10</v>
      </c>
      <c r="H615" s="175">
        <f>$H$3</f>
        <v>0</v>
      </c>
      <c r="I615" s="163">
        <f t="shared" si="101"/>
        <v>198</v>
      </c>
      <c r="J615" s="163">
        <f t="shared" si="102"/>
        <v>1980</v>
      </c>
    </row>
    <row r="616" spans="1:14" x14ac:dyDescent="0.25">
      <c r="A616" s="71"/>
      <c r="B616" s="71"/>
      <c r="D616" s="71"/>
      <c r="E616" s="71"/>
      <c r="F616" s="71"/>
      <c r="G616" s="71"/>
    </row>
    <row r="617" spans="1:14" ht="15.75" thickBot="1" x14ac:dyDescent="0.3">
      <c r="A617" s="224"/>
      <c r="B617" s="313" t="s">
        <v>846</v>
      </c>
      <c r="C617" s="313"/>
      <c r="D617" s="313"/>
      <c r="E617" s="313"/>
      <c r="F617" s="313"/>
      <c r="G617" s="224"/>
      <c r="H617" s="225"/>
      <c r="I617" s="225"/>
      <c r="J617" s="225"/>
      <c r="K617" s="224"/>
      <c r="L617" s="224"/>
      <c r="M617" s="224"/>
      <c r="N617" s="224"/>
    </row>
    <row r="618" spans="1:14" s="87" customFormat="1" ht="15.75" thickTop="1" x14ac:dyDescent="0.25">
      <c r="A618" s="100">
        <v>9</v>
      </c>
      <c r="B618" s="137" t="s">
        <v>11</v>
      </c>
      <c r="C618" s="101" t="s">
        <v>12</v>
      </c>
      <c r="D618" s="102" t="s">
        <v>13</v>
      </c>
      <c r="E618" s="102" t="s">
        <v>17</v>
      </c>
      <c r="F618" s="153">
        <v>0</v>
      </c>
      <c r="G618" s="102">
        <v>1</v>
      </c>
      <c r="H618" s="167">
        <f t="shared" ref="H618:H619" si="109">$H$2</f>
        <v>0</v>
      </c>
      <c r="I618" s="163">
        <f t="shared" ref="I618:I669" si="110">ROUND(F618-(F618*H618),2)</f>
        <v>0</v>
      </c>
      <c r="J618" s="163">
        <f t="shared" ref="J618:J669" si="111">ROUND((I618*G618),2)</f>
        <v>0</v>
      </c>
    </row>
    <row r="619" spans="1:14" s="87" customFormat="1" x14ac:dyDescent="0.25">
      <c r="A619" s="100">
        <v>9.1</v>
      </c>
      <c r="B619" s="119" t="s">
        <v>320</v>
      </c>
      <c r="C619" s="101" t="s">
        <v>321</v>
      </c>
      <c r="D619" s="102" t="s">
        <v>13</v>
      </c>
      <c r="E619" s="102">
        <v>21</v>
      </c>
      <c r="F619" s="153">
        <v>0</v>
      </c>
      <c r="G619" s="102">
        <v>1</v>
      </c>
      <c r="H619" s="167">
        <f t="shared" si="109"/>
        <v>0</v>
      </c>
      <c r="I619" s="163">
        <f t="shared" si="110"/>
        <v>0</v>
      </c>
      <c r="J619" s="163">
        <f t="shared" si="111"/>
        <v>0</v>
      </c>
    </row>
    <row r="620" spans="1:14" s="87" customFormat="1" x14ac:dyDescent="0.25">
      <c r="A620" s="100" t="s">
        <v>649</v>
      </c>
      <c r="B620" s="119" t="s">
        <v>228</v>
      </c>
      <c r="C620" s="101" t="s">
        <v>229</v>
      </c>
      <c r="D620" s="102">
        <v>36</v>
      </c>
      <c r="E620" s="102" t="s">
        <v>17</v>
      </c>
      <c r="F620" s="153">
        <v>0</v>
      </c>
      <c r="G620" s="102">
        <v>1</v>
      </c>
      <c r="H620" s="175">
        <f>$H$3</f>
        <v>0</v>
      </c>
      <c r="I620" s="163">
        <f t="shared" si="110"/>
        <v>0</v>
      </c>
      <c r="J620" s="163">
        <f t="shared" si="111"/>
        <v>0</v>
      </c>
    </row>
    <row r="621" spans="1:14" s="87" customFormat="1" x14ac:dyDescent="0.25">
      <c r="A621" s="100" t="s">
        <v>650</v>
      </c>
      <c r="B621" s="119" t="s">
        <v>324</v>
      </c>
      <c r="C621" s="101" t="s">
        <v>325</v>
      </c>
      <c r="D621" s="102" t="s">
        <v>13</v>
      </c>
      <c r="E621" s="102">
        <v>14</v>
      </c>
      <c r="F621" s="153">
        <v>0</v>
      </c>
      <c r="G621" s="102">
        <v>1</v>
      </c>
      <c r="H621" s="167">
        <f t="shared" ref="H621:H623" si="112">$H$2</f>
        <v>0</v>
      </c>
      <c r="I621" s="163">
        <f t="shared" si="110"/>
        <v>0</v>
      </c>
      <c r="J621" s="163">
        <f t="shared" si="111"/>
        <v>0</v>
      </c>
    </row>
    <row r="622" spans="1:14" s="87" customFormat="1" x14ac:dyDescent="0.25">
      <c r="A622" s="100" t="s">
        <v>651</v>
      </c>
      <c r="B622" s="119" t="s">
        <v>50</v>
      </c>
      <c r="C622" s="101" t="s">
        <v>51</v>
      </c>
      <c r="D622" s="102" t="s">
        <v>13</v>
      </c>
      <c r="E622" s="102">
        <v>14</v>
      </c>
      <c r="F622" s="153">
        <v>0</v>
      </c>
      <c r="G622" s="102">
        <v>1</v>
      </c>
      <c r="H622" s="167">
        <f t="shared" si="112"/>
        <v>0</v>
      </c>
      <c r="I622" s="163">
        <f t="shared" si="110"/>
        <v>0</v>
      </c>
      <c r="J622" s="163">
        <f t="shared" si="111"/>
        <v>0</v>
      </c>
    </row>
    <row r="623" spans="1:14" s="87" customFormat="1" x14ac:dyDescent="0.25">
      <c r="A623" s="100" t="s">
        <v>652</v>
      </c>
      <c r="B623" s="119" t="s">
        <v>328</v>
      </c>
      <c r="C623" s="101" t="s">
        <v>329</v>
      </c>
      <c r="D623" s="102" t="s">
        <v>13</v>
      </c>
      <c r="E623" s="102">
        <v>21</v>
      </c>
      <c r="F623" s="153">
        <v>266</v>
      </c>
      <c r="G623" s="102">
        <v>10</v>
      </c>
      <c r="H623" s="167">
        <f t="shared" si="112"/>
        <v>0</v>
      </c>
      <c r="I623" s="163">
        <f t="shared" si="110"/>
        <v>266</v>
      </c>
      <c r="J623" s="163">
        <f t="shared" si="111"/>
        <v>2660</v>
      </c>
    </row>
    <row r="624" spans="1:14" s="87" customFormat="1" x14ac:dyDescent="0.25">
      <c r="A624" s="100" t="s">
        <v>653</v>
      </c>
      <c r="B624" s="119" t="s">
        <v>43</v>
      </c>
      <c r="C624" s="101" t="s">
        <v>44</v>
      </c>
      <c r="D624" s="102">
        <v>36</v>
      </c>
      <c r="E624" s="102" t="s">
        <v>17</v>
      </c>
      <c r="F624" s="153">
        <v>159</v>
      </c>
      <c r="G624" s="102">
        <v>10</v>
      </c>
      <c r="H624" s="175">
        <f>$H$3</f>
        <v>0</v>
      </c>
      <c r="I624" s="163">
        <f t="shared" si="110"/>
        <v>159</v>
      </c>
      <c r="J624" s="163">
        <f t="shared" si="111"/>
        <v>1590</v>
      </c>
    </row>
    <row r="625" spans="1:10" s="87" customFormat="1" x14ac:dyDescent="0.25">
      <c r="A625" s="100" t="s">
        <v>654</v>
      </c>
      <c r="B625" s="119" t="s">
        <v>332</v>
      </c>
      <c r="C625" s="101" t="s">
        <v>333</v>
      </c>
      <c r="D625" s="102" t="s">
        <v>13</v>
      </c>
      <c r="E625" s="102">
        <v>21</v>
      </c>
      <c r="F625" s="153">
        <v>0</v>
      </c>
      <c r="G625" s="102">
        <v>10</v>
      </c>
      <c r="H625" s="167">
        <f t="shared" ref="H625:H633" si="113">$H$2</f>
        <v>0</v>
      </c>
      <c r="I625" s="163">
        <f t="shared" si="110"/>
        <v>0</v>
      </c>
      <c r="J625" s="163">
        <f t="shared" si="111"/>
        <v>0</v>
      </c>
    </row>
    <row r="626" spans="1:10" s="87" customFormat="1" x14ac:dyDescent="0.25">
      <c r="A626" s="100" t="s">
        <v>655</v>
      </c>
      <c r="B626" s="119" t="s">
        <v>335</v>
      </c>
      <c r="C626" s="101" t="s">
        <v>336</v>
      </c>
      <c r="D626" s="102" t="s">
        <v>13</v>
      </c>
      <c r="E626" s="102">
        <v>21</v>
      </c>
      <c r="F626" s="153">
        <v>0</v>
      </c>
      <c r="G626" s="102">
        <v>1</v>
      </c>
      <c r="H626" s="167">
        <f t="shared" si="113"/>
        <v>0</v>
      </c>
      <c r="I626" s="163">
        <f t="shared" si="110"/>
        <v>0</v>
      </c>
      <c r="J626" s="163">
        <f t="shared" si="111"/>
        <v>0</v>
      </c>
    </row>
    <row r="627" spans="1:10" s="87" customFormat="1" x14ac:dyDescent="0.25">
      <c r="A627" s="100" t="s">
        <v>656</v>
      </c>
      <c r="B627" s="119" t="s">
        <v>48</v>
      </c>
      <c r="C627" s="101" t="s">
        <v>49</v>
      </c>
      <c r="D627" s="102" t="s">
        <v>13</v>
      </c>
      <c r="E627" s="102">
        <v>21</v>
      </c>
      <c r="F627" s="153">
        <v>0</v>
      </c>
      <c r="G627" s="102">
        <v>10</v>
      </c>
      <c r="H627" s="167">
        <f t="shared" si="113"/>
        <v>0</v>
      </c>
      <c r="I627" s="163">
        <f t="shared" si="110"/>
        <v>0</v>
      </c>
      <c r="J627" s="163">
        <f t="shared" si="111"/>
        <v>0</v>
      </c>
    </row>
    <row r="628" spans="1:10" s="87" customFormat="1" x14ac:dyDescent="0.25">
      <c r="A628" s="100" t="s">
        <v>657</v>
      </c>
      <c r="B628" s="119" t="s">
        <v>46</v>
      </c>
      <c r="C628" s="101" t="s">
        <v>47</v>
      </c>
      <c r="D628" s="102" t="s">
        <v>13</v>
      </c>
      <c r="E628" s="102">
        <v>14</v>
      </c>
      <c r="F628" s="153">
        <v>0</v>
      </c>
      <c r="G628" s="102">
        <v>10</v>
      </c>
      <c r="H628" s="167">
        <f t="shared" si="113"/>
        <v>0</v>
      </c>
      <c r="I628" s="163">
        <f t="shared" si="110"/>
        <v>0</v>
      </c>
      <c r="J628" s="163">
        <f t="shared" si="111"/>
        <v>0</v>
      </c>
    </row>
    <row r="629" spans="1:10" s="87" customFormat="1" x14ac:dyDescent="0.25">
      <c r="A629" s="100" t="s">
        <v>658</v>
      </c>
      <c r="B629" s="119" t="s">
        <v>45</v>
      </c>
      <c r="C629" s="101" t="s">
        <v>230</v>
      </c>
      <c r="D629" s="102" t="s">
        <v>13</v>
      </c>
      <c r="E629" s="102">
        <v>14</v>
      </c>
      <c r="F629" s="153">
        <v>0</v>
      </c>
      <c r="G629" s="102">
        <v>10</v>
      </c>
      <c r="H629" s="167">
        <f t="shared" si="113"/>
        <v>0</v>
      </c>
      <c r="I629" s="163">
        <f t="shared" si="110"/>
        <v>0</v>
      </c>
      <c r="J629" s="163">
        <f t="shared" si="111"/>
        <v>0</v>
      </c>
    </row>
    <row r="630" spans="1:10" s="87" customFormat="1" x14ac:dyDescent="0.25">
      <c r="A630" s="100" t="s">
        <v>659</v>
      </c>
      <c r="B630" s="119" t="s">
        <v>231</v>
      </c>
      <c r="C630" s="101" t="s">
        <v>232</v>
      </c>
      <c r="D630" s="102" t="s">
        <v>13</v>
      </c>
      <c r="E630" s="102">
        <v>14</v>
      </c>
      <c r="F630" s="153">
        <v>0</v>
      </c>
      <c r="G630" s="102">
        <v>10</v>
      </c>
      <c r="H630" s="167">
        <f t="shared" si="113"/>
        <v>0</v>
      </c>
      <c r="I630" s="163">
        <f t="shared" si="110"/>
        <v>0</v>
      </c>
      <c r="J630" s="163">
        <f t="shared" si="111"/>
        <v>0</v>
      </c>
    </row>
    <row r="631" spans="1:10" s="87" customFormat="1" x14ac:dyDescent="0.25">
      <c r="A631" s="100" t="s">
        <v>660</v>
      </c>
      <c r="B631" s="119" t="s">
        <v>233</v>
      </c>
      <c r="C631" s="101" t="s">
        <v>234</v>
      </c>
      <c r="D631" s="102" t="s">
        <v>13</v>
      </c>
      <c r="E631" s="102">
        <v>21</v>
      </c>
      <c r="F631" s="153">
        <v>0</v>
      </c>
      <c r="G631" s="102">
        <v>10</v>
      </c>
      <c r="H631" s="167">
        <f t="shared" si="113"/>
        <v>0</v>
      </c>
      <c r="I631" s="163">
        <f t="shared" si="110"/>
        <v>0</v>
      </c>
      <c r="J631" s="163">
        <f t="shared" si="111"/>
        <v>0</v>
      </c>
    </row>
    <row r="632" spans="1:10" s="87" customFormat="1" x14ac:dyDescent="0.25">
      <c r="A632" s="100" t="s">
        <v>661</v>
      </c>
      <c r="B632" s="119" t="s">
        <v>235</v>
      </c>
      <c r="C632" s="101" t="s">
        <v>236</v>
      </c>
      <c r="D632" s="102" t="s">
        <v>13</v>
      </c>
      <c r="E632" s="102">
        <v>21</v>
      </c>
      <c r="F632" s="153">
        <v>0</v>
      </c>
      <c r="G632" s="102">
        <v>1</v>
      </c>
      <c r="H632" s="167">
        <f t="shared" si="113"/>
        <v>0</v>
      </c>
      <c r="I632" s="163">
        <f t="shared" si="110"/>
        <v>0</v>
      </c>
      <c r="J632" s="163">
        <f t="shared" si="111"/>
        <v>0</v>
      </c>
    </row>
    <row r="633" spans="1:10" s="87" customFormat="1" x14ac:dyDescent="0.25">
      <c r="A633" s="100">
        <v>9.1999999999999993</v>
      </c>
      <c r="B633" s="119" t="s">
        <v>219</v>
      </c>
      <c r="C633" s="101" t="s">
        <v>220</v>
      </c>
      <c r="D633" s="102" t="s">
        <v>13</v>
      </c>
      <c r="E633" s="102">
        <v>14</v>
      </c>
      <c r="F633" s="153">
        <v>0</v>
      </c>
      <c r="G633" s="102">
        <v>1</v>
      </c>
      <c r="H633" s="167">
        <f t="shared" si="113"/>
        <v>0</v>
      </c>
      <c r="I633" s="163">
        <f t="shared" si="110"/>
        <v>0</v>
      </c>
      <c r="J633" s="163">
        <f t="shared" si="111"/>
        <v>0</v>
      </c>
    </row>
    <row r="634" spans="1:10" s="87" customFormat="1" ht="24" customHeight="1" x14ac:dyDescent="0.25">
      <c r="A634" s="100" t="s">
        <v>662</v>
      </c>
      <c r="B634" s="119" t="s">
        <v>221</v>
      </c>
      <c r="C634" s="101" t="s">
        <v>222</v>
      </c>
      <c r="D634" s="102">
        <v>36</v>
      </c>
      <c r="E634" s="102" t="s">
        <v>17</v>
      </c>
      <c r="F634" s="153">
        <v>0</v>
      </c>
      <c r="G634" s="102">
        <v>1</v>
      </c>
      <c r="H634" s="175">
        <f>$H$3</f>
        <v>0</v>
      </c>
      <c r="I634" s="163">
        <f t="shared" si="110"/>
        <v>0</v>
      </c>
      <c r="J634" s="163">
        <f t="shared" si="111"/>
        <v>0</v>
      </c>
    </row>
    <row r="635" spans="1:10" s="87" customFormat="1" x14ac:dyDescent="0.25">
      <c r="A635" s="100" t="s">
        <v>663</v>
      </c>
      <c r="B635" s="119" t="s">
        <v>345</v>
      </c>
      <c r="C635" s="101" t="s">
        <v>346</v>
      </c>
      <c r="D635" s="102" t="s">
        <v>13</v>
      </c>
      <c r="E635" s="102">
        <v>21</v>
      </c>
      <c r="F635" s="153">
        <v>200</v>
      </c>
      <c r="G635" s="102">
        <v>1</v>
      </c>
      <c r="H635" s="167">
        <f>$H$2</f>
        <v>0</v>
      </c>
      <c r="I635" s="163">
        <f t="shared" si="110"/>
        <v>200</v>
      </c>
      <c r="J635" s="163">
        <f t="shared" si="111"/>
        <v>200</v>
      </c>
    </row>
    <row r="636" spans="1:10" s="87" customFormat="1" ht="24" customHeight="1" x14ac:dyDescent="0.25">
      <c r="A636" s="100" t="s">
        <v>664</v>
      </c>
      <c r="B636" s="119" t="s">
        <v>348</v>
      </c>
      <c r="C636" s="101" t="s">
        <v>349</v>
      </c>
      <c r="D636" s="102">
        <v>36</v>
      </c>
      <c r="E636" s="102" t="s">
        <v>17</v>
      </c>
      <c r="F636" s="153">
        <v>114</v>
      </c>
      <c r="G636" s="102">
        <v>1</v>
      </c>
      <c r="H636" s="175">
        <f>$H$3</f>
        <v>0</v>
      </c>
      <c r="I636" s="163">
        <f t="shared" si="110"/>
        <v>114</v>
      </c>
      <c r="J636" s="163">
        <f t="shared" si="111"/>
        <v>114</v>
      </c>
    </row>
    <row r="637" spans="1:10" s="87" customFormat="1" x14ac:dyDescent="0.25">
      <c r="A637" s="100" t="s">
        <v>665</v>
      </c>
      <c r="B637" s="119" t="s">
        <v>37</v>
      </c>
      <c r="C637" s="101" t="s">
        <v>38</v>
      </c>
      <c r="D637" s="102" t="s">
        <v>13</v>
      </c>
      <c r="E637" s="102">
        <v>14</v>
      </c>
      <c r="F637" s="153">
        <v>0</v>
      </c>
      <c r="G637" s="102">
        <v>1</v>
      </c>
      <c r="H637" s="167">
        <f t="shared" ref="H637:H642" si="114">$H$2</f>
        <v>0</v>
      </c>
      <c r="I637" s="163">
        <f t="shared" si="110"/>
        <v>0</v>
      </c>
      <c r="J637" s="163">
        <f t="shared" si="111"/>
        <v>0</v>
      </c>
    </row>
    <row r="638" spans="1:10" s="87" customFormat="1" x14ac:dyDescent="0.25">
      <c r="A638" s="100" t="s">
        <v>666</v>
      </c>
      <c r="B638" s="119" t="s">
        <v>41</v>
      </c>
      <c r="C638" s="101" t="s">
        <v>42</v>
      </c>
      <c r="D638" s="102" t="s">
        <v>13</v>
      </c>
      <c r="E638" s="102">
        <v>21</v>
      </c>
      <c r="F638" s="153">
        <v>0</v>
      </c>
      <c r="G638" s="102">
        <v>1</v>
      </c>
      <c r="H638" s="167">
        <f t="shared" si="114"/>
        <v>0</v>
      </c>
      <c r="I638" s="163">
        <f t="shared" si="110"/>
        <v>0</v>
      </c>
      <c r="J638" s="163">
        <f t="shared" si="111"/>
        <v>0</v>
      </c>
    </row>
    <row r="639" spans="1:10" s="87" customFormat="1" x14ac:dyDescent="0.25">
      <c r="A639" s="100" t="s">
        <v>667</v>
      </c>
      <c r="B639" s="119" t="s">
        <v>35</v>
      </c>
      <c r="C639" s="101" t="s">
        <v>36</v>
      </c>
      <c r="D639" s="102" t="s">
        <v>13</v>
      </c>
      <c r="E639" s="102">
        <v>14</v>
      </c>
      <c r="F639" s="153">
        <v>0</v>
      </c>
      <c r="G639" s="102">
        <v>1</v>
      </c>
      <c r="H639" s="167">
        <f t="shared" si="114"/>
        <v>0</v>
      </c>
      <c r="I639" s="163">
        <f t="shared" si="110"/>
        <v>0</v>
      </c>
      <c r="J639" s="163">
        <f t="shared" si="111"/>
        <v>0</v>
      </c>
    </row>
    <row r="640" spans="1:10" s="87" customFormat="1" x14ac:dyDescent="0.25">
      <c r="A640" s="100" t="s">
        <v>668</v>
      </c>
      <c r="B640" s="119" t="s">
        <v>39</v>
      </c>
      <c r="C640" s="101" t="s">
        <v>40</v>
      </c>
      <c r="D640" s="102" t="s">
        <v>13</v>
      </c>
      <c r="E640" s="102">
        <v>14</v>
      </c>
      <c r="F640" s="153">
        <v>0</v>
      </c>
      <c r="G640" s="102">
        <v>1</v>
      </c>
      <c r="H640" s="167">
        <f t="shared" si="114"/>
        <v>0</v>
      </c>
      <c r="I640" s="163">
        <f t="shared" si="110"/>
        <v>0</v>
      </c>
      <c r="J640" s="163">
        <f t="shared" si="111"/>
        <v>0</v>
      </c>
    </row>
    <row r="641" spans="1:10" s="87" customFormat="1" x14ac:dyDescent="0.25">
      <c r="A641" s="100" t="s">
        <v>669</v>
      </c>
      <c r="B641" s="119" t="s">
        <v>223</v>
      </c>
      <c r="C641" s="101" t="s">
        <v>224</v>
      </c>
      <c r="D641" s="102" t="s">
        <v>13</v>
      </c>
      <c r="E641" s="102">
        <v>14</v>
      </c>
      <c r="F641" s="153">
        <v>0</v>
      </c>
      <c r="G641" s="102">
        <v>1</v>
      </c>
      <c r="H641" s="167">
        <f t="shared" si="114"/>
        <v>0</v>
      </c>
      <c r="I641" s="163">
        <f t="shared" si="110"/>
        <v>0</v>
      </c>
      <c r="J641" s="163">
        <f t="shared" si="111"/>
        <v>0</v>
      </c>
    </row>
    <row r="642" spans="1:10" s="87" customFormat="1" x14ac:dyDescent="0.25">
      <c r="A642" s="100" t="s">
        <v>670</v>
      </c>
      <c r="B642" s="119" t="s">
        <v>356</v>
      </c>
      <c r="C642" s="101" t="s">
        <v>357</v>
      </c>
      <c r="D642" s="102" t="s">
        <v>13</v>
      </c>
      <c r="E642" s="102">
        <v>21</v>
      </c>
      <c r="F642" s="153">
        <v>0</v>
      </c>
      <c r="G642" s="102">
        <v>1</v>
      </c>
      <c r="H642" s="167">
        <f t="shared" si="114"/>
        <v>0</v>
      </c>
      <c r="I642" s="163">
        <f t="shared" si="110"/>
        <v>0</v>
      </c>
      <c r="J642" s="163">
        <f t="shared" si="111"/>
        <v>0</v>
      </c>
    </row>
    <row r="643" spans="1:10" s="87" customFormat="1" ht="24" customHeight="1" x14ac:dyDescent="0.25">
      <c r="A643" s="100" t="s">
        <v>671</v>
      </c>
      <c r="B643" s="119" t="s">
        <v>359</v>
      </c>
      <c r="C643" s="101" t="s">
        <v>360</v>
      </c>
      <c r="D643" s="102">
        <v>36</v>
      </c>
      <c r="E643" s="102" t="s">
        <v>17</v>
      </c>
      <c r="F643" s="153">
        <v>4500</v>
      </c>
      <c r="G643" s="102">
        <v>1</v>
      </c>
      <c r="H643" s="175">
        <f>$H$3</f>
        <v>0</v>
      </c>
      <c r="I643" s="163">
        <f t="shared" si="110"/>
        <v>4500</v>
      </c>
      <c r="J643" s="163">
        <f t="shared" si="111"/>
        <v>4500</v>
      </c>
    </row>
    <row r="644" spans="1:10" s="87" customFormat="1" x14ac:dyDescent="0.25">
      <c r="A644" s="100" t="s">
        <v>672</v>
      </c>
      <c r="B644" s="119" t="s">
        <v>362</v>
      </c>
      <c r="C644" s="101" t="s">
        <v>363</v>
      </c>
      <c r="D644" s="102" t="s">
        <v>13</v>
      </c>
      <c r="E644" s="102">
        <v>14</v>
      </c>
      <c r="F644" s="153">
        <v>0</v>
      </c>
      <c r="G644" s="102">
        <v>1</v>
      </c>
      <c r="H644" s="167">
        <f t="shared" ref="H644:H645" si="115">$H$2</f>
        <v>0</v>
      </c>
      <c r="I644" s="163">
        <f t="shared" si="110"/>
        <v>0</v>
      </c>
      <c r="J644" s="163">
        <f t="shared" si="111"/>
        <v>0</v>
      </c>
    </row>
    <row r="645" spans="1:10" s="87" customFormat="1" x14ac:dyDescent="0.25">
      <c r="A645" s="100">
        <v>9.3000000000000007</v>
      </c>
      <c r="B645" s="119" t="s">
        <v>14</v>
      </c>
      <c r="C645" s="101" t="s">
        <v>15</v>
      </c>
      <c r="D645" s="102" t="s">
        <v>13</v>
      </c>
      <c r="E645" s="102">
        <v>14</v>
      </c>
      <c r="F645" s="153">
        <v>7596.2</v>
      </c>
      <c r="G645" s="102">
        <v>1</v>
      </c>
      <c r="H645" s="167">
        <f t="shared" si="115"/>
        <v>0</v>
      </c>
      <c r="I645" s="163">
        <f t="shared" si="110"/>
        <v>7596.2</v>
      </c>
      <c r="J645" s="163">
        <f t="shared" si="111"/>
        <v>7596.2</v>
      </c>
    </row>
    <row r="646" spans="1:10" s="87" customFormat="1" x14ac:dyDescent="0.25">
      <c r="A646" s="100" t="s">
        <v>673</v>
      </c>
      <c r="B646" s="119" t="s">
        <v>16</v>
      </c>
      <c r="C646" s="101" t="s">
        <v>225</v>
      </c>
      <c r="D646" s="102">
        <v>36</v>
      </c>
      <c r="E646" s="102" t="s">
        <v>17</v>
      </c>
      <c r="F646" s="153">
        <v>15750</v>
      </c>
      <c r="G646" s="102">
        <v>1</v>
      </c>
      <c r="H646" s="175">
        <f>$H$3</f>
        <v>0</v>
      </c>
      <c r="I646" s="163">
        <f t="shared" si="110"/>
        <v>15750</v>
      </c>
      <c r="J646" s="163">
        <f t="shared" si="111"/>
        <v>15750</v>
      </c>
    </row>
    <row r="647" spans="1:10" s="87" customFormat="1" x14ac:dyDescent="0.25">
      <c r="A647" s="100" t="s">
        <v>674</v>
      </c>
      <c r="B647" s="119" t="s">
        <v>520</v>
      </c>
      <c r="C647" s="101" t="s">
        <v>521</v>
      </c>
      <c r="D647" s="102" t="s">
        <v>13</v>
      </c>
      <c r="E647" s="102">
        <v>14</v>
      </c>
      <c r="F647" s="153">
        <v>0</v>
      </c>
      <c r="G647" s="102">
        <v>1</v>
      </c>
      <c r="H647" s="167">
        <f t="shared" ref="H647:H663" si="116">$H$2</f>
        <v>0</v>
      </c>
      <c r="I647" s="163">
        <f t="shared" si="110"/>
        <v>0</v>
      </c>
      <c r="J647" s="163">
        <f t="shared" si="111"/>
        <v>0</v>
      </c>
    </row>
    <row r="648" spans="1:10" s="87" customFormat="1" x14ac:dyDescent="0.25">
      <c r="A648" s="100" t="s">
        <v>675</v>
      </c>
      <c r="B648" s="119" t="s">
        <v>18</v>
      </c>
      <c r="C648" s="101" t="s">
        <v>19</v>
      </c>
      <c r="D648" s="102" t="s">
        <v>13</v>
      </c>
      <c r="E648" s="102">
        <v>14</v>
      </c>
      <c r="F648" s="153">
        <v>0</v>
      </c>
      <c r="G648" s="102">
        <v>2</v>
      </c>
      <c r="H648" s="167">
        <f t="shared" si="116"/>
        <v>0</v>
      </c>
      <c r="I648" s="163">
        <f t="shared" si="110"/>
        <v>0</v>
      </c>
      <c r="J648" s="163">
        <f t="shared" si="111"/>
        <v>0</v>
      </c>
    </row>
    <row r="649" spans="1:10" s="87" customFormat="1" x14ac:dyDescent="0.25">
      <c r="A649" s="100" t="s">
        <v>676</v>
      </c>
      <c r="B649" s="119" t="s">
        <v>20</v>
      </c>
      <c r="C649" s="101" t="s">
        <v>21</v>
      </c>
      <c r="D649" s="102" t="s">
        <v>13</v>
      </c>
      <c r="E649" s="102">
        <v>14</v>
      </c>
      <c r="F649" s="153">
        <v>7596.2</v>
      </c>
      <c r="G649" s="102">
        <v>1</v>
      </c>
      <c r="H649" s="167">
        <f t="shared" si="116"/>
        <v>0</v>
      </c>
      <c r="I649" s="163">
        <f t="shared" si="110"/>
        <v>7596.2</v>
      </c>
      <c r="J649" s="163">
        <f t="shared" si="111"/>
        <v>7596.2</v>
      </c>
    </row>
    <row r="650" spans="1:10" s="87" customFormat="1" x14ac:dyDescent="0.25">
      <c r="A650" s="100" t="s">
        <v>677</v>
      </c>
      <c r="B650" s="119" t="s">
        <v>275</v>
      </c>
      <c r="C650" s="101" t="s">
        <v>276</v>
      </c>
      <c r="D650" s="102" t="s">
        <v>13</v>
      </c>
      <c r="E650" s="102">
        <v>14</v>
      </c>
      <c r="F650" s="153">
        <v>0</v>
      </c>
      <c r="G650" s="102">
        <v>1</v>
      </c>
      <c r="H650" s="167">
        <f t="shared" si="116"/>
        <v>0</v>
      </c>
      <c r="I650" s="163">
        <f t="shared" si="110"/>
        <v>0</v>
      </c>
      <c r="J650" s="163">
        <f t="shared" si="111"/>
        <v>0</v>
      </c>
    </row>
    <row r="651" spans="1:10" s="87" customFormat="1" x14ac:dyDescent="0.25">
      <c r="A651" s="100" t="s">
        <v>678</v>
      </c>
      <c r="B651" s="119" t="s">
        <v>373</v>
      </c>
      <c r="C651" s="101" t="s">
        <v>374</v>
      </c>
      <c r="D651" s="102" t="s">
        <v>13</v>
      </c>
      <c r="E651" s="102">
        <v>14</v>
      </c>
      <c r="F651" s="153">
        <v>0</v>
      </c>
      <c r="G651" s="102">
        <v>1</v>
      </c>
      <c r="H651" s="167">
        <f t="shared" si="116"/>
        <v>0</v>
      </c>
      <c r="I651" s="163">
        <f t="shared" si="110"/>
        <v>0</v>
      </c>
      <c r="J651" s="163">
        <f t="shared" si="111"/>
        <v>0</v>
      </c>
    </row>
    <row r="652" spans="1:10" s="87" customFormat="1" x14ac:dyDescent="0.25">
      <c r="A652" s="100" t="s">
        <v>679</v>
      </c>
      <c r="B652" s="119" t="s">
        <v>22</v>
      </c>
      <c r="C652" s="101" t="s">
        <v>23</v>
      </c>
      <c r="D652" s="102" t="s">
        <v>13</v>
      </c>
      <c r="E652" s="102">
        <v>14</v>
      </c>
      <c r="F652" s="153">
        <v>15196.2</v>
      </c>
      <c r="G652" s="102">
        <v>1</v>
      </c>
      <c r="H652" s="167">
        <f t="shared" si="116"/>
        <v>0</v>
      </c>
      <c r="I652" s="163">
        <f t="shared" si="110"/>
        <v>15196.2</v>
      </c>
      <c r="J652" s="163">
        <f t="shared" si="111"/>
        <v>15196.2</v>
      </c>
    </row>
    <row r="653" spans="1:10" s="87" customFormat="1" x14ac:dyDescent="0.25">
      <c r="A653" s="100" t="s">
        <v>680</v>
      </c>
      <c r="B653" s="119" t="s">
        <v>24</v>
      </c>
      <c r="C653" s="101" t="s">
        <v>25</v>
      </c>
      <c r="D653" s="102" t="s">
        <v>13</v>
      </c>
      <c r="E653" s="102">
        <v>14</v>
      </c>
      <c r="F653" s="153">
        <v>15196.2</v>
      </c>
      <c r="G653" s="102">
        <v>1</v>
      </c>
      <c r="H653" s="167">
        <f t="shared" si="116"/>
        <v>0</v>
      </c>
      <c r="I653" s="163">
        <f t="shared" si="110"/>
        <v>15196.2</v>
      </c>
      <c r="J653" s="163">
        <f t="shared" si="111"/>
        <v>15196.2</v>
      </c>
    </row>
    <row r="654" spans="1:10" s="87" customFormat="1" x14ac:dyDescent="0.25">
      <c r="A654" s="100" t="s">
        <v>681</v>
      </c>
      <c r="B654" s="119" t="s">
        <v>26</v>
      </c>
      <c r="C654" s="101" t="s">
        <v>27</v>
      </c>
      <c r="D654" s="102" t="s">
        <v>13</v>
      </c>
      <c r="E654" s="102">
        <v>14</v>
      </c>
      <c r="F654" s="153">
        <v>7596.2</v>
      </c>
      <c r="G654" s="102">
        <v>1</v>
      </c>
      <c r="H654" s="167">
        <f t="shared" si="116"/>
        <v>0</v>
      </c>
      <c r="I654" s="163">
        <f t="shared" si="110"/>
        <v>7596.2</v>
      </c>
      <c r="J654" s="163">
        <f t="shared" si="111"/>
        <v>7596.2</v>
      </c>
    </row>
    <row r="655" spans="1:10" s="87" customFormat="1" x14ac:dyDescent="0.25">
      <c r="A655" s="100" t="s">
        <v>682</v>
      </c>
      <c r="B655" s="119" t="s">
        <v>26</v>
      </c>
      <c r="C655" s="101" t="s">
        <v>27</v>
      </c>
      <c r="D655" s="102" t="s">
        <v>13</v>
      </c>
      <c r="E655" s="102">
        <v>14</v>
      </c>
      <c r="F655" s="153">
        <v>7596.2</v>
      </c>
      <c r="G655" s="102">
        <v>1</v>
      </c>
      <c r="H655" s="167">
        <f t="shared" si="116"/>
        <v>0</v>
      </c>
      <c r="I655" s="163">
        <f t="shared" si="110"/>
        <v>7596.2</v>
      </c>
      <c r="J655" s="163">
        <f t="shared" si="111"/>
        <v>7596.2</v>
      </c>
    </row>
    <row r="656" spans="1:10" s="87" customFormat="1" x14ac:dyDescent="0.25">
      <c r="A656" s="100" t="s">
        <v>683</v>
      </c>
      <c r="B656" s="119" t="s">
        <v>26</v>
      </c>
      <c r="C656" s="101" t="s">
        <v>27</v>
      </c>
      <c r="D656" s="102" t="s">
        <v>13</v>
      </c>
      <c r="E656" s="102">
        <v>14</v>
      </c>
      <c r="F656" s="153">
        <v>7596.2</v>
      </c>
      <c r="G656" s="102">
        <v>1</v>
      </c>
      <c r="H656" s="167">
        <f t="shared" si="116"/>
        <v>0</v>
      </c>
      <c r="I656" s="163">
        <f t="shared" si="110"/>
        <v>7596.2</v>
      </c>
      <c r="J656" s="163">
        <f t="shared" si="111"/>
        <v>7596.2</v>
      </c>
    </row>
    <row r="657" spans="1:14" s="87" customFormat="1" x14ac:dyDescent="0.25">
      <c r="A657" s="100" t="s">
        <v>684</v>
      </c>
      <c r="B657" s="119" t="s">
        <v>26</v>
      </c>
      <c r="C657" s="101" t="s">
        <v>27</v>
      </c>
      <c r="D657" s="102" t="s">
        <v>13</v>
      </c>
      <c r="E657" s="102">
        <v>14</v>
      </c>
      <c r="F657" s="153">
        <v>7596.2</v>
      </c>
      <c r="G657" s="102">
        <v>1</v>
      </c>
      <c r="H657" s="167">
        <f t="shared" si="116"/>
        <v>0</v>
      </c>
      <c r="I657" s="163">
        <f t="shared" si="110"/>
        <v>7596.2</v>
      </c>
      <c r="J657" s="163">
        <f t="shared" si="111"/>
        <v>7596.2</v>
      </c>
    </row>
    <row r="658" spans="1:14" s="87" customFormat="1" x14ac:dyDescent="0.25">
      <c r="A658" s="100" t="s">
        <v>685</v>
      </c>
      <c r="B658" s="119" t="s">
        <v>26</v>
      </c>
      <c r="C658" s="101" t="s">
        <v>27</v>
      </c>
      <c r="D658" s="102" t="s">
        <v>13</v>
      </c>
      <c r="E658" s="102">
        <v>14</v>
      </c>
      <c r="F658" s="153">
        <v>7596.2</v>
      </c>
      <c r="G658" s="102">
        <v>1</v>
      </c>
      <c r="H658" s="167">
        <f t="shared" si="116"/>
        <v>0</v>
      </c>
      <c r="I658" s="163">
        <f t="shared" si="110"/>
        <v>7596.2</v>
      </c>
      <c r="J658" s="163">
        <f t="shared" si="111"/>
        <v>7596.2</v>
      </c>
    </row>
    <row r="659" spans="1:14" s="87" customFormat="1" x14ac:dyDescent="0.25">
      <c r="A659" s="100" t="s">
        <v>686</v>
      </c>
      <c r="B659" s="119" t="s">
        <v>26</v>
      </c>
      <c r="C659" s="101" t="s">
        <v>27</v>
      </c>
      <c r="D659" s="102" t="s">
        <v>13</v>
      </c>
      <c r="E659" s="102">
        <v>14</v>
      </c>
      <c r="F659" s="153">
        <v>7596.2</v>
      </c>
      <c r="G659" s="102">
        <v>1</v>
      </c>
      <c r="H659" s="167">
        <f t="shared" si="116"/>
        <v>0</v>
      </c>
      <c r="I659" s="163">
        <f t="shared" si="110"/>
        <v>7596.2</v>
      </c>
      <c r="J659" s="163">
        <f t="shared" si="111"/>
        <v>7596.2</v>
      </c>
    </row>
    <row r="660" spans="1:14" s="87" customFormat="1" x14ac:dyDescent="0.25">
      <c r="A660" s="100" t="s">
        <v>687</v>
      </c>
      <c r="B660" s="119" t="s">
        <v>28</v>
      </c>
      <c r="C660" s="101" t="s">
        <v>29</v>
      </c>
      <c r="D660" s="102" t="s">
        <v>13</v>
      </c>
      <c r="E660" s="102">
        <v>14</v>
      </c>
      <c r="F660" s="153">
        <v>4556.2</v>
      </c>
      <c r="G660" s="102">
        <v>1</v>
      </c>
      <c r="H660" s="167">
        <f t="shared" si="116"/>
        <v>0</v>
      </c>
      <c r="I660" s="163">
        <f t="shared" si="110"/>
        <v>4556.2</v>
      </c>
      <c r="J660" s="163">
        <f t="shared" si="111"/>
        <v>4556.2</v>
      </c>
    </row>
    <row r="661" spans="1:14" s="87" customFormat="1" x14ac:dyDescent="0.25">
      <c r="A661" s="100" t="s">
        <v>688</v>
      </c>
      <c r="B661" s="119" t="s">
        <v>30</v>
      </c>
      <c r="C661" s="101" t="s">
        <v>31</v>
      </c>
      <c r="D661" s="102" t="s">
        <v>13</v>
      </c>
      <c r="E661" s="102">
        <v>14</v>
      </c>
      <c r="F661" s="153">
        <v>0</v>
      </c>
      <c r="G661" s="102">
        <v>6</v>
      </c>
      <c r="H661" s="167">
        <f t="shared" si="116"/>
        <v>0</v>
      </c>
      <c r="I661" s="163">
        <f t="shared" si="110"/>
        <v>0</v>
      </c>
      <c r="J661" s="163">
        <f t="shared" si="111"/>
        <v>0</v>
      </c>
    </row>
    <row r="662" spans="1:14" s="87" customFormat="1" x14ac:dyDescent="0.25">
      <c r="A662" s="100" t="s">
        <v>689</v>
      </c>
      <c r="B662" s="119" t="s">
        <v>32</v>
      </c>
      <c r="C662" s="101" t="s">
        <v>29</v>
      </c>
      <c r="D662" s="102" t="s">
        <v>13</v>
      </c>
      <c r="E662" s="102">
        <v>14</v>
      </c>
      <c r="F662" s="153">
        <v>4556.2</v>
      </c>
      <c r="G662" s="102">
        <v>1</v>
      </c>
      <c r="H662" s="167">
        <f t="shared" si="116"/>
        <v>0</v>
      </c>
      <c r="I662" s="163">
        <f t="shared" si="110"/>
        <v>4556.2</v>
      </c>
      <c r="J662" s="163">
        <f t="shared" si="111"/>
        <v>4556.2</v>
      </c>
    </row>
    <row r="663" spans="1:14" s="87" customFormat="1" x14ac:dyDescent="0.25">
      <c r="A663" s="100">
        <v>9.4</v>
      </c>
      <c r="B663" s="119" t="s">
        <v>535</v>
      </c>
      <c r="C663" s="101" t="s">
        <v>536</v>
      </c>
      <c r="D663" s="102" t="s">
        <v>13</v>
      </c>
      <c r="E663" s="102">
        <v>35</v>
      </c>
      <c r="F663" s="153">
        <v>13530</v>
      </c>
      <c r="G663" s="102">
        <v>1</v>
      </c>
      <c r="H663" s="167">
        <f t="shared" si="116"/>
        <v>0</v>
      </c>
      <c r="I663" s="163">
        <f t="shared" si="110"/>
        <v>13530</v>
      </c>
      <c r="J663" s="163">
        <f t="shared" si="111"/>
        <v>13530</v>
      </c>
    </row>
    <row r="664" spans="1:14" s="87" customFormat="1" x14ac:dyDescent="0.25">
      <c r="A664" s="100" t="s">
        <v>690</v>
      </c>
      <c r="B664" s="119" t="s">
        <v>538</v>
      </c>
      <c r="C664" s="101" t="s">
        <v>539</v>
      </c>
      <c r="D664" s="102">
        <v>36</v>
      </c>
      <c r="E664" s="102" t="s">
        <v>17</v>
      </c>
      <c r="F664" s="153">
        <v>0</v>
      </c>
      <c r="G664" s="102">
        <v>1</v>
      </c>
      <c r="H664" s="175">
        <f>$H$3</f>
        <v>0</v>
      </c>
      <c r="I664" s="163">
        <f t="shared" si="110"/>
        <v>0</v>
      </c>
      <c r="J664" s="163">
        <f t="shared" si="111"/>
        <v>0</v>
      </c>
    </row>
    <row r="665" spans="1:14" s="87" customFormat="1" x14ac:dyDescent="0.25">
      <c r="A665" s="100" t="s">
        <v>691</v>
      </c>
      <c r="B665" s="119" t="s">
        <v>541</v>
      </c>
      <c r="C665" s="101" t="s">
        <v>542</v>
      </c>
      <c r="D665" s="102" t="s">
        <v>13</v>
      </c>
      <c r="E665" s="102">
        <v>14</v>
      </c>
      <c r="F665" s="153">
        <v>0</v>
      </c>
      <c r="G665" s="102">
        <v>10</v>
      </c>
      <c r="H665" s="167">
        <f t="shared" ref="H665:H668" si="117">$H$2</f>
        <v>0</v>
      </c>
      <c r="I665" s="163">
        <f t="shared" si="110"/>
        <v>0</v>
      </c>
      <c r="J665" s="163">
        <f t="shared" si="111"/>
        <v>0</v>
      </c>
    </row>
    <row r="666" spans="1:14" s="87" customFormat="1" x14ac:dyDescent="0.25">
      <c r="A666" s="100" t="s">
        <v>692</v>
      </c>
      <c r="B666" s="119" t="s">
        <v>226</v>
      </c>
      <c r="C666" s="101" t="s">
        <v>227</v>
      </c>
      <c r="D666" s="102" t="s">
        <v>13</v>
      </c>
      <c r="E666" s="102">
        <v>14</v>
      </c>
      <c r="F666" s="153">
        <v>0</v>
      </c>
      <c r="G666" s="102">
        <v>10</v>
      </c>
      <c r="H666" s="167">
        <f t="shared" si="117"/>
        <v>0</v>
      </c>
      <c r="I666" s="163">
        <f t="shared" si="110"/>
        <v>0</v>
      </c>
      <c r="J666" s="163">
        <f t="shared" si="111"/>
        <v>0</v>
      </c>
    </row>
    <row r="667" spans="1:14" s="87" customFormat="1" x14ac:dyDescent="0.25">
      <c r="A667" s="100" t="s">
        <v>693</v>
      </c>
      <c r="B667" s="119" t="s">
        <v>33</v>
      </c>
      <c r="C667" s="101" t="s">
        <v>34</v>
      </c>
      <c r="D667" s="102" t="s">
        <v>13</v>
      </c>
      <c r="E667" s="102">
        <v>14</v>
      </c>
      <c r="F667" s="153">
        <v>0</v>
      </c>
      <c r="G667" s="102">
        <v>10</v>
      </c>
      <c r="H667" s="167">
        <f t="shared" si="117"/>
        <v>0</v>
      </c>
      <c r="I667" s="163">
        <f t="shared" si="110"/>
        <v>0</v>
      </c>
      <c r="J667" s="163">
        <f t="shared" si="111"/>
        <v>0</v>
      </c>
    </row>
    <row r="668" spans="1:14" s="87" customFormat="1" x14ac:dyDescent="0.25">
      <c r="A668" s="100" t="s">
        <v>694</v>
      </c>
      <c r="B668" s="119" t="s">
        <v>546</v>
      </c>
      <c r="C668" s="101" t="s">
        <v>547</v>
      </c>
      <c r="D668" s="102" t="s">
        <v>13</v>
      </c>
      <c r="E668" s="102">
        <v>14</v>
      </c>
      <c r="F668" s="153">
        <v>0</v>
      </c>
      <c r="G668" s="102">
        <v>10</v>
      </c>
      <c r="H668" s="167">
        <f t="shared" si="117"/>
        <v>0</v>
      </c>
      <c r="I668" s="163">
        <f t="shared" si="110"/>
        <v>0</v>
      </c>
      <c r="J668" s="163">
        <f t="shared" si="111"/>
        <v>0</v>
      </c>
    </row>
    <row r="669" spans="1:14" s="87" customFormat="1" x14ac:dyDescent="0.25">
      <c r="A669" s="100" t="s">
        <v>695</v>
      </c>
      <c r="B669" s="119" t="s">
        <v>549</v>
      </c>
      <c r="C669" s="101" t="s">
        <v>550</v>
      </c>
      <c r="D669" s="102">
        <v>36</v>
      </c>
      <c r="E669" s="102" t="s">
        <v>17</v>
      </c>
      <c r="F669" s="153">
        <v>198</v>
      </c>
      <c r="G669" s="102">
        <v>10</v>
      </c>
      <c r="H669" s="175">
        <f>$H$3</f>
        <v>0</v>
      </c>
      <c r="I669" s="163">
        <f t="shared" si="110"/>
        <v>198</v>
      </c>
      <c r="J669" s="163">
        <f t="shared" si="111"/>
        <v>1980</v>
      </c>
    </row>
    <row r="670" spans="1:14" x14ac:dyDescent="0.25">
      <c r="A670" s="71"/>
      <c r="B670" s="71"/>
      <c r="D670" s="71"/>
      <c r="E670" s="71"/>
      <c r="F670" s="71"/>
      <c r="G670" s="71"/>
    </row>
    <row r="671" spans="1:14" ht="15.75" thickBot="1" x14ac:dyDescent="0.3">
      <c r="A671" s="224"/>
      <c r="B671" s="313" t="s">
        <v>847</v>
      </c>
      <c r="C671" s="313"/>
      <c r="D671" s="313"/>
      <c r="E671" s="313"/>
      <c r="F671" s="313"/>
      <c r="G671" s="224"/>
      <c r="H671" s="225"/>
      <c r="I671" s="225"/>
      <c r="J671" s="225"/>
      <c r="K671" s="224"/>
      <c r="L671" s="224"/>
      <c r="M671" s="224"/>
      <c r="N671" s="224"/>
    </row>
    <row r="672" spans="1:14" ht="15.75" thickTop="1" x14ac:dyDescent="0.25">
      <c r="A672" s="77">
        <v>2</v>
      </c>
      <c r="B672" s="131" t="s">
        <v>281</v>
      </c>
      <c r="C672" s="75" t="s">
        <v>282</v>
      </c>
      <c r="D672" s="76" t="s">
        <v>13</v>
      </c>
      <c r="E672" s="76">
        <v>14</v>
      </c>
      <c r="F672" s="146">
        <v>16000</v>
      </c>
      <c r="G672" s="76">
        <v>1</v>
      </c>
      <c r="H672" s="167">
        <f t="shared" ref="H672" si="118">$H$2</f>
        <v>0</v>
      </c>
      <c r="I672" s="163">
        <f t="shared" ref="I672:I687" si="119">ROUND(F672-(F672*H672),2)</f>
        <v>16000</v>
      </c>
      <c r="J672" s="163">
        <f t="shared" ref="J672:J687" si="120">ROUND((I672*G672),2)</f>
        <v>16000</v>
      </c>
    </row>
    <row r="673" spans="1:10" x14ac:dyDescent="0.25">
      <c r="A673" s="77" t="s">
        <v>283</v>
      </c>
      <c r="B673" s="113" t="s">
        <v>284</v>
      </c>
      <c r="C673" s="75" t="s">
        <v>285</v>
      </c>
      <c r="D673" s="76">
        <v>36</v>
      </c>
      <c r="E673" s="76" t="s">
        <v>17</v>
      </c>
      <c r="F673" s="146">
        <v>3240</v>
      </c>
      <c r="G673" s="76">
        <v>1</v>
      </c>
      <c r="H673" s="175">
        <f>$H$3</f>
        <v>0</v>
      </c>
      <c r="I673" s="163">
        <f t="shared" si="119"/>
        <v>3240</v>
      </c>
      <c r="J673" s="163">
        <f t="shared" si="120"/>
        <v>3240</v>
      </c>
    </row>
    <row r="674" spans="1:10" x14ac:dyDescent="0.25">
      <c r="A674" s="77">
        <v>2.1</v>
      </c>
      <c r="B674" s="113" t="s">
        <v>286</v>
      </c>
      <c r="C674" s="75" t="s">
        <v>287</v>
      </c>
      <c r="D674" s="76" t="s">
        <v>13</v>
      </c>
      <c r="E674" s="76">
        <v>14</v>
      </c>
      <c r="F674" s="146">
        <v>2000</v>
      </c>
      <c r="G674" s="76">
        <v>1</v>
      </c>
      <c r="H674" s="167">
        <f t="shared" ref="H674:H679" si="121">$H$2</f>
        <v>0</v>
      </c>
      <c r="I674" s="163">
        <f t="shared" si="119"/>
        <v>2000</v>
      </c>
      <c r="J674" s="163">
        <f t="shared" si="120"/>
        <v>2000</v>
      </c>
    </row>
    <row r="675" spans="1:10" x14ac:dyDescent="0.25">
      <c r="A675" s="77">
        <v>2.2000000000000002</v>
      </c>
      <c r="B675" s="113" t="s">
        <v>288</v>
      </c>
      <c r="C675" s="75" t="s">
        <v>289</v>
      </c>
      <c r="D675" s="76" t="s">
        <v>13</v>
      </c>
      <c r="E675" s="76">
        <v>14</v>
      </c>
      <c r="F675" s="146">
        <v>2000</v>
      </c>
      <c r="G675" s="76">
        <v>1</v>
      </c>
      <c r="H675" s="167">
        <f t="shared" si="121"/>
        <v>0</v>
      </c>
      <c r="I675" s="163">
        <f t="shared" si="119"/>
        <v>2000</v>
      </c>
      <c r="J675" s="163">
        <f t="shared" si="120"/>
        <v>2000</v>
      </c>
    </row>
    <row r="676" spans="1:10" x14ac:dyDescent="0.25">
      <c r="A676" s="77">
        <v>2.2999999999999998</v>
      </c>
      <c r="B676" s="113" t="s">
        <v>290</v>
      </c>
      <c r="C676" s="75" t="s">
        <v>291</v>
      </c>
      <c r="D676" s="76" t="s">
        <v>13</v>
      </c>
      <c r="E676" s="76">
        <v>14</v>
      </c>
      <c r="F676" s="146">
        <v>0</v>
      </c>
      <c r="G676" s="76">
        <v>1</v>
      </c>
      <c r="H676" s="167">
        <f t="shared" si="121"/>
        <v>0</v>
      </c>
      <c r="I676" s="163">
        <f t="shared" si="119"/>
        <v>0</v>
      </c>
      <c r="J676" s="163">
        <f t="shared" si="120"/>
        <v>0</v>
      </c>
    </row>
    <row r="677" spans="1:10" x14ac:dyDescent="0.25">
      <c r="A677" s="77">
        <v>2.4</v>
      </c>
      <c r="B677" s="113" t="s">
        <v>292</v>
      </c>
      <c r="C677" s="75" t="s">
        <v>293</v>
      </c>
      <c r="D677" s="76" t="s">
        <v>13</v>
      </c>
      <c r="E677" s="76">
        <v>56</v>
      </c>
      <c r="F677" s="146">
        <v>0</v>
      </c>
      <c r="G677" s="76">
        <v>2</v>
      </c>
      <c r="H677" s="167">
        <f t="shared" si="121"/>
        <v>0</v>
      </c>
      <c r="I677" s="163">
        <f t="shared" si="119"/>
        <v>0</v>
      </c>
      <c r="J677" s="163">
        <f t="shared" si="120"/>
        <v>0</v>
      </c>
    </row>
    <row r="678" spans="1:10" x14ac:dyDescent="0.25">
      <c r="A678" s="77">
        <v>2.5</v>
      </c>
      <c r="B678" s="113" t="s">
        <v>294</v>
      </c>
      <c r="C678" s="75" t="s">
        <v>295</v>
      </c>
      <c r="D678" s="76" t="s">
        <v>13</v>
      </c>
      <c r="E678" s="76">
        <v>14</v>
      </c>
      <c r="F678" s="146">
        <v>0</v>
      </c>
      <c r="G678" s="76">
        <v>1</v>
      </c>
      <c r="H678" s="167">
        <f t="shared" si="121"/>
        <v>0</v>
      </c>
      <c r="I678" s="163">
        <f t="shared" si="119"/>
        <v>0</v>
      </c>
      <c r="J678" s="163">
        <f t="shared" si="120"/>
        <v>0</v>
      </c>
    </row>
    <row r="679" spans="1:10" x14ac:dyDescent="0.25">
      <c r="A679" s="77">
        <v>2.6</v>
      </c>
      <c r="B679" s="113" t="s">
        <v>296</v>
      </c>
      <c r="C679" s="75" t="s">
        <v>297</v>
      </c>
      <c r="D679" s="76" t="s">
        <v>13</v>
      </c>
      <c r="E679" s="76">
        <v>21</v>
      </c>
      <c r="F679" s="146">
        <v>250</v>
      </c>
      <c r="G679" s="76">
        <v>1</v>
      </c>
      <c r="H679" s="167">
        <f t="shared" si="121"/>
        <v>0</v>
      </c>
      <c r="I679" s="163">
        <f t="shared" si="119"/>
        <v>250</v>
      </c>
      <c r="J679" s="163">
        <f t="shared" si="120"/>
        <v>250</v>
      </c>
    </row>
    <row r="680" spans="1:10" ht="24" customHeight="1" x14ac:dyDescent="0.25">
      <c r="A680" s="77" t="s">
        <v>298</v>
      </c>
      <c r="B680" s="113" t="s">
        <v>299</v>
      </c>
      <c r="C680" s="75" t="s">
        <v>300</v>
      </c>
      <c r="D680" s="76">
        <v>36</v>
      </c>
      <c r="E680" s="76" t="s">
        <v>17</v>
      </c>
      <c r="F680" s="146">
        <v>81</v>
      </c>
      <c r="G680" s="76">
        <v>1</v>
      </c>
      <c r="H680" s="175">
        <f>$H$3</f>
        <v>0</v>
      </c>
      <c r="I680" s="163">
        <f t="shared" si="119"/>
        <v>81</v>
      </c>
      <c r="J680" s="163">
        <f t="shared" si="120"/>
        <v>81</v>
      </c>
    </row>
    <row r="681" spans="1:10" x14ac:dyDescent="0.25">
      <c r="A681" s="77">
        <v>2.7</v>
      </c>
      <c r="B681" s="113" t="s">
        <v>41</v>
      </c>
      <c r="C681" s="75" t="s">
        <v>42</v>
      </c>
      <c r="D681" s="76" t="s">
        <v>13</v>
      </c>
      <c r="E681" s="76">
        <v>21</v>
      </c>
      <c r="F681" s="146">
        <v>0</v>
      </c>
      <c r="G681" s="76">
        <v>1</v>
      </c>
      <c r="H681" s="167">
        <f t="shared" ref="H681:H685" si="122">$H$2</f>
        <v>0</v>
      </c>
      <c r="I681" s="163">
        <f t="shared" si="119"/>
        <v>0</v>
      </c>
      <c r="J681" s="163">
        <f t="shared" si="120"/>
        <v>0</v>
      </c>
    </row>
    <row r="682" spans="1:10" x14ac:dyDescent="0.25">
      <c r="A682" s="77">
        <v>2.8</v>
      </c>
      <c r="B682" s="113" t="s">
        <v>35</v>
      </c>
      <c r="C682" s="75" t="s">
        <v>36</v>
      </c>
      <c r="D682" s="76" t="s">
        <v>13</v>
      </c>
      <c r="E682" s="76">
        <v>14</v>
      </c>
      <c r="F682" s="146">
        <v>0</v>
      </c>
      <c r="G682" s="76">
        <v>1</v>
      </c>
      <c r="H682" s="167">
        <f t="shared" si="122"/>
        <v>0</v>
      </c>
      <c r="I682" s="163">
        <f t="shared" si="119"/>
        <v>0</v>
      </c>
      <c r="J682" s="163">
        <f t="shared" si="120"/>
        <v>0</v>
      </c>
    </row>
    <row r="683" spans="1:10" x14ac:dyDescent="0.25">
      <c r="A683" s="77">
        <v>2.9</v>
      </c>
      <c r="B683" s="113" t="s">
        <v>39</v>
      </c>
      <c r="C683" s="75" t="s">
        <v>40</v>
      </c>
      <c r="D683" s="76" t="s">
        <v>13</v>
      </c>
      <c r="E683" s="76">
        <v>14</v>
      </c>
      <c r="F683" s="146">
        <v>0</v>
      </c>
      <c r="G683" s="76">
        <v>1</v>
      </c>
      <c r="H683" s="167">
        <f t="shared" si="122"/>
        <v>0</v>
      </c>
      <c r="I683" s="163">
        <f t="shared" si="119"/>
        <v>0</v>
      </c>
      <c r="J683" s="163">
        <f t="shared" si="120"/>
        <v>0</v>
      </c>
    </row>
    <row r="684" spans="1:10" x14ac:dyDescent="0.25">
      <c r="A684" s="77">
        <v>2.1</v>
      </c>
      <c r="B684" s="113" t="s">
        <v>301</v>
      </c>
      <c r="C684" s="75" t="s">
        <v>302</v>
      </c>
      <c r="D684" s="76" t="s">
        <v>13</v>
      </c>
      <c r="E684" s="76">
        <v>14</v>
      </c>
      <c r="F684" s="146">
        <v>0</v>
      </c>
      <c r="G684" s="76">
        <v>1</v>
      </c>
      <c r="H684" s="167">
        <f t="shared" si="122"/>
        <v>0</v>
      </c>
      <c r="I684" s="163">
        <f t="shared" si="119"/>
        <v>0</v>
      </c>
      <c r="J684" s="163">
        <f t="shared" si="120"/>
        <v>0</v>
      </c>
    </row>
    <row r="685" spans="1:10" x14ac:dyDescent="0.25">
      <c r="A685" s="77">
        <v>2.11</v>
      </c>
      <c r="B685" s="113" t="s">
        <v>303</v>
      </c>
      <c r="C685" s="75" t="s">
        <v>304</v>
      </c>
      <c r="D685" s="76" t="s">
        <v>13</v>
      </c>
      <c r="E685" s="76">
        <v>21</v>
      </c>
      <c r="F685" s="146">
        <v>4000</v>
      </c>
      <c r="G685" s="76">
        <v>1</v>
      </c>
      <c r="H685" s="167">
        <f t="shared" si="122"/>
        <v>0</v>
      </c>
      <c r="I685" s="163">
        <f t="shared" si="119"/>
        <v>4000</v>
      </c>
      <c r="J685" s="163">
        <f t="shared" si="120"/>
        <v>4000</v>
      </c>
    </row>
    <row r="686" spans="1:10" ht="24" customHeight="1" x14ac:dyDescent="0.25">
      <c r="A686" s="77" t="s">
        <v>305</v>
      </c>
      <c r="B686" s="113" t="s">
        <v>306</v>
      </c>
      <c r="C686" s="75" t="s">
        <v>307</v>
      </c>
      <c r="D686" s="76">
        <v>36</v>
      </c>
      <c r="E686" s="76" t="s">
        <v>17</v>
      </c>
      <c r="F686" s="146">
        <v>1800</v>
      </c>
      <c r="G686" s="76">
        <v>1</v>
      </c>
      <c r="H686" s="175">
        <f>$H$3</f>
        <v>0</v>
      </c>
      <c r="I686" s="163">
        <f t="shared" si="119"/>
        <v>1800</v>
      </c>
      <c r="J686" s="163">
        <f t="shared" si="120"/>
        <v>1800</v>
      </c>
    </row>
    <row r="687" spans="1:10" x14ac:dyDescent="0.25">
      <c r="A687" s="77">
        <v>2.12</v>
      </c>
      <c r="B687" s="113" t="s">
        <v>308</v>
      </c>
      <c r="C687" s="75" t="s">
        <v>309</v>
      </c>
      <c r="D687" s="76" t="s">
        <v>13</v>
      </c>
      <c r="E687" s="76">
        <v>14</v>
      </c>
      <c r="F687" s="146">
        <v>0</v>
      </c>
      <c r="G687" s="76">
        <v>1</v>
      </c>
      <c r="H687" s="167">
        <f>$H$2</f>
        <v>0</v>
      </c>
      <c r="I687" s="163">
        <f t="shared" si="119"/>
        <v>0</v>
      </c>
      <c r="J687" s="163">
        <f t="shared" si="120"/>
        <v>0</v>
      </c>
    </row>
    <row r="688" spans="1:10" x14ac:dyDescent="0.25">
      <c r="A688" s="71"/>
      <c r="B688" s="71"/>
      <c r="D688" s="71"/>
      <c r="E688" s="71"/>
      <c r="F688" s="71"/>
      <c r="G688" s="71"/>
    </row>
    <row r="689" spans="1:14" ht="15.75" thickBot="1" x14ac:dyDescent="0.3">
      <c r="A689" s="224"/>
      <c r="B689" s="313" t="s">
        <v>848</v>
      </c>
      <c r="C689" s="313"/>
      <c r="D689" s="313"/>
      <c r="E689" s="313"/>
      <c r="F689" s="313"/>
      <c r="G689" s="224"/>
      <c r="H689" s="225"/>
      <c r="I689" s="225"/>
      <c r="J689" s="225"/>
      <c r="K689" s="224"/>
      <c r="L689" s="224"/>
      <c r="M689" s="224"/>
      <c r="N689" s="224"/>
    </row>
    <row r="690" spans="1:14" ht="15.75" thickTop="1" x14ac:dyDescent="0.25">
      <c r="A690" s="77">
        <v>2</v>
      </c>
      <c r="B690" s="131" t="s">
        <v>281</v>
      </c>
      <c r="C690" s="75" t="s">
        <v>282</v>
      </c>
      <c r="D690" s="76" t="s">
        <v>13</v>
      </c>
      <c r="E690" s="76">
        <v>14</v>
      </c>
      <c r="F690" s="146">
        <v>16000</v>
      </c>
      <c r="G690" s="76">
        <v>1</v>
      </c>
      <c r="H690" s="167">
        <f t="shared" ref="H690" si="123">$H$2</f>
        <v>0</v>
      </c>
      <c r="I690" s="163">
        <f t="shared" ref="I690:I756" si="124">ROUND(F690-(F690*H690),2)</f>
        <v>16000</v>
      </c>
      <c r="J690" s="163">
        <f t="shared" ref="J690:J756" si="125">ROUND((I690*G690),2)</f>
        <v>16000</v>
      </c>
    </row>
    <row r="691" spans="1:14" x14ac:dyDescent="0.25">
      <c r="A691" s="77" t="s">
        <v>283</v>
      </c>
      <c r="B691" s="113" t="s">
        <v>284</v>
      </c>
      <c r="C691" s="75" t="s">
        <v>285</v>
      </c>
      <c r="D691" s="76">
        <v>36</v>
      </c>
      <c r="E691" s="76" t="s">
        <v>17</v>
      </c>
      <c r="F691" s="146">
        <v>3240</v>
      </c>
      <c r="G691" s="76">
        <v>1</v>
      </c>
      <c r="H691" s="175">
        <f>$H$3</f>
        <v>0</v>
      </c>
      <c r="I691" s="163">
        <f t="shared" si="124"/>
        <v>3240</v>
      </c>
      <c r="J691" s="163">
        <f t="shared" si="125"/>
        <v>3240</v>
      </c>
    </row>
    <row r="692" spans="1:14" x14ac:dyDescent="0.25">
      <c r="A692" s="77">
        <v>2.1</v>
      </c>
      <c r="B692" s="113" t="s">
        <v>286</v>
      </c>
      <c r="C692" s="75" t="s">
        <v>287</v>
      </c>
      <c r="D692" s="76" t="s">
        <v>13</v>
      </c>
      <c r="E692" s="76">
        <v>14</v>
      </c>
      <c r="F692" s="146">
        <v>2000</v>
      </c>
      <c r="G692" s="76">
        <v>1</v>
      </c>
      <c r="H692" s="167">
        <f t="shared" ref="H692:H697" si="126">$H$2</f>
        <v>0</v>
      </c>
      <c r="I692" s="163">
        <f t="shared" si="124"/>
        <v>2000</v>
      </c>
      <c r="J692" s="163">
        <f t="shared" si="125"/>
        <v>2000</v>
      </c>
    </row>
    <row r="693" spans="1:14" x14ac:dyDescent="0.25">
      <c r="A693" s="77">
        <v>2.2000000000000002</v>
      </c>
      <c r="B693" s="113" t="s">
        <v>288</v>
      </c>
      <c r="C693" s="75" t="s">
        <v>289</v>
      </c>
      <c r="D693" s="76" t="s">
        <v>13</v>
      </c>
      <c r="E693" s="76">
        <v>14</v>
      </c>
      <c r="F693" s="146">
        <v>2000</v>
      </c>
      <c r="G693" s="76">
        <v>1</v>
      </c>
      <c r="H693" s="167">
        <f t="shared" si="126"/>
        <v>0</v>
      </c>
      <c r="I693" s="163">
        <f t="shared" si="124"/>
        <v>2000</v>
      </c>
      <c r="J693" s="163">
        <f t="shared" si="125"/>
        <v>2000</v>
      </c>
    </row>
    <row r="694" spans="1:14" x14ac:dyDescent="0.25">
      <c r="A694" s="77">
        <v>2.2999999999999998</v>
      </c>
      <c r="B694" s="113" t="s">
        <v>290</v>
      </c>
      <c r="C694" s="75" t="s">
        <v>291</v>
      </c>
      <c r="D694" s="76" t="s">
        <v>13</v>
      </c>
      <c r="E694" s="76">
        <v>14</v>
      </c>
      <c r="F694" s="146">
        <v>0</v>
      </c>
      <c r="G694" s="76">
        <v>1</v>
      </c>
      <c r="H694" s="167">
        <f t="shared" si="126"/>
        <v>0</v>
      </c>
      <c r="I694" s="163">
        <f t="shared" si="124"/>
        <v>0</v>
      </c>
      <c r="J694" s="163">
        <f t="shared" si="125"/>
        <v>0</v>
      </c>
    </row>
    <row r="695" spans="1:14" x14ac:dyDescent="0.25">
      <c r="A695" s="77">
        <v>2.4</v>
      </c>
      <c r="B695" s="113" t="s">
        <v>292</v>
      </c>
      <c r="C695" s="75" t="s">
        <v>293</v>
      </c>
      <c r="D695" s="76" t="s">
        <v>13</v>
      </c>
      <c r="E695" s="76">
        <v>56</v>
      </c>
      <c r="F695" s="146">
        <v>0</v>
      </c>
      <c r="G695" s="76">
        <v>2</v>
      </c>
      <c r="H695" s="167">
        <f t="shared" si="126"/>
        <v>0</v>
      </c>
      <c r="I695" s="163">
        <f t="shared" si="124"/>
        <v>0</v>
      </c>
      <c r="J695" s="163">
        <f t="shared" si="125"/>
        <v>0</v>
      </c>
    </row>
    <row r="696" spans="1:14" x14ac:dyDescent="0.25">
      <c r="A696" s="77">
        <v>2.5</v>
      </c>
      <c r="B696" s="113" t="s">
        <v>294</v>
      </c>
      <c r="C696" s="75" t="s">
        <v>295</v>
      </c>
      <c r="D696" s="76" t="s">
        <v>13</v>
      </c>
      <c r="E696" s="76">
        <v>14</v>
      </c>
      <c r="F696" s="146">
        <v>0</v>
      </c>
      <c r="G696" s="76">
        <v>1</v>
      </c>
      <c r="H696" s="167">
        <f t="shared" si="126"/>
        <v>0</v>
      </c>
      <c r="I696" s="163">
        <f t="shared" si="124"/>
        <v>0</v>
      </c>
      <c r="J696" s="163">
        <f t="shared" si="125"/>
        <v>0</v>
      </c>
    </row>
    <row r="697" spans="1:14" x14ac:dyDescent="0.25">
      <c r="A697" s="77">
        <v>2.6</v>
      </c>
      <c r="B697" s="113" t="s">
        <v>296</v>
      </c>
      <c r="C697" s="75" t="s">
        <v>297</v>
      </c>
      <c r="D697" s="76" t="s">
        <v>13</v>
      </c>
      <c r="E697" s="76">
        <v>21</v>
      </c>
      <c r="F697" s="146">
        <v>250</v>
      </c>
      <c r="G697" s="76">
        <v>1</v>
      </c>
      <c r="H697" s="167">
        <f t="shared" si="126"/>
        <v>0</v>
      </c>
      <c r="I697" s="163">
        <f t="shared" si="124"/>
        <v>250</v>
      </c>
      <c r="J697" s="163">
        <f t="shared" si="125"/>
        <v>250</v>
      </c>
    </row>
    <row r="698" spans="1:14" ht="24" customHeight="1" x14ac:dyDescent="0.25">
      <c r="A698" s="77" t="s">
        <v>298</v>
      </c>
      <c r="B698" s="113" t="s">
        <v>299</v>
      </c>
      <c r="C698" s="75" t="s">
        <v>300</v>
      </c>
      <c r="D698" s="76">
        <v>36</v>
      </c>
      <c r="E698" s="76" t="s">
        <v>17</v>
      </c>
      <c r="F698" s="146">
        <v>81</v>
      </c>
      <c r="G698" s="76">
        <v>1</v>
      </c>
      <c r="H698" s="175">
        <f>$H$3</f>
        <v>0</v>
      </c>
      <c r="I698" s="163">
        <f t="shared" si="124"/>
        <v>81</v>
      </c>
      <c r="J698" s="163">
        <f t="shared" si="125"/>
        <v>81</v>
      </c>
    </row>
    <row r="699" spans="1:14" x14ac:dyDescent="0.25">
      <c r="A699" s="77">
        <v>2.7</v>
      </c>
      <c r="B699" s="113" t="s">
        <v>41</v>
      </c>
      <c r="C699" s="75" t="s">
        <v>42</v>
      </c>
      <c r="D699" s="76" t="s">
        <v>13</v>
      </c>
      <c r="E699" s="76">
        <v>21</v>
      </c>
      <c r="F699" s="146">
        <v>0</v>
      </c>
      <c r="G699" s="76">
        <v>1</v>
      </c>
      <c r="H699" s="167">
        <f t="shared" ref="H699:H703" si="127">$H$2</f>
        <v>0</v>
      </c>
      <c r="I699" s="163">
        <f t="shared" si="124"/>
        <v>0</v>
      </c>
      <c r="J699" s="163">
        <f t="shared" si="125"/>
        <v>0</v>
      </c>
    </row>
    <row r="700" spans="1:14" x14ac:dyDescent="0.25">
      <c r="A700" s="77">
        <v>2.8</v>
      </c>
      <c r="B700" s="113" t="s">
        <v>35</v>
      </c>
      <c r="C700" s="75" t="s">
        <v>36</v>
      </c>
      <c r="D700" s="76" t="s">
        <v>13</v>
      </c>
      <c r="E700" s="76">
        <v>14</v>
      </c>
      <c r="F700" s="146">
        <v>0</v>
      </c>
      <c r="G700" s="76">
        <v>1</v>
      </c>
      <c r="H700" s="167">
        <f t="shared" si="127"/>
        <v>0</v>
      </c>
      <c r="I700" s="163">
        <f t="shared" si="124"/>
        <v>0</v>
      </c>
      <c r="J700" s="163">
        <f t="shared" si="125"/>
        <v>0</v>
      </c>
    </row>
    <row r="701" spans="1:14" x14ac:dyDescent="0.25">
      <c r="A701" s="77">
        <v>2.9</v>
      </c>
      <c r="B701" s="113" t="s">
        <v>39</v>
      </c>
      <c r="C701" s="75" t="s">
        <v>40</v>
      </c>
      <c r="D701" s="76" t="s">
        <v>13</v>
      </c>
      <c r="E701" s="76">
        <v>14</v>
      </c>
      <c r="F701" s="146">
        <v>0</v>
      </c>
      <c r="G701" s="76">
        <v>1</v>
      </c>
      <c r="H701" s="167">
        <f t="shared" si="127"/>
        <v>0</v>
      </c>
      <c r="I701" s="163">
        <f t="shared" si="124"/>
        <v>0</v>
      </c>
      <c r="J701" s="163">
        <f t="shared" si="125"/>
        <v>0</v>
      </c>
    </row>
    <row r="702" spans="1:14" x14ac:dyDescent="0.25">
      <c r="A702" s="77">
        <v>2.1</v>
      </c>
      <c r="B702" s="113" t="s">
        <v>301</v>
      </c>
      <c r="C702" s="75" t="s">
        <v>302</v>
      </c>
      <c r="D702" s="76" t="s">
        <v>13</v>
      </c>
      <c r="E702" s="76">
        <v>14</v>
      </c>
      <c r="F702" s="146">
        <v>0</v>
      </c>
      <c r="G702" s="76">
        <v>1</v>
      </c>
      <c r="H702" s="167">
        <f t="shared" si="127"/>
        <v>0</v>
      </c>
      <c r="I702" s="163">
        <f t="shared" si="124"/>
        <v>0</v>
      </c>
      <c r="J702" s="163">
        <f t="shared" si="125"/>
        <v>0</v>
      </c>
    </row>
    <row r="703" spans="1:14" x14ac:dyDescent="0.25">
      <c r="A703" s="77">
        <v>2.11</v>
      </c>
      <c r="B703" s="113" t="s">
        <v>303</v>
      </c>
      <c r="C703" s="75" t="s">
        <v>304</v>
      </c>
      <c r="D703" s="76" t="s">
        <v>13</v>
      </c>
      <c r="E703" s="76">
        <v>21</v>
      </c>
      <c r="F703" s="146">
        <v>4000</v>
      </c>
      <c r="G703" s="76">
        <v>1</v>
      </c>
      <c r="H703" s="167">
        <f t="shared" si="127"/>
        <v>0</v>
      </c>
      <c r="I703" s="163">
        <f t="shared" si="124"/>
        <v>4000</v>
      </c>
      <c r="J703" s="163">
        <f t="shared" si="125"/>
        <v>4000</v>
      </c>
    </row>
    <row r="704" spans="1:14" ht="24" customHeight="1" x14ac:dyDescent="0.25">
      <c r="A704" s="77" t="s">
        <v>305</v>
      </c>
      <c r="B704" s="113" t="s">
        <v>306</v>
      </c>
      <c r="C704" s="75" t="s">
        <v>307</v>
      </c>
      <c r="D704" s="76">
        <v>36</v>
      </c>
      <c r="E704" s="76" t="s">
        <v>17</v>
      </c>
      <c r="F704" s="146">
        <v>1800</v>
      </c>
      <c r="G704" s="76">
        <v>1</v>
      </c>
      <c r="H704" s="175">
        <f>$H$3</f>
        <v>0</v>
      </c>
      <c r="I704" s="163">
        <f t="shared" si="124"/>
        <v>1800</v>
      </c>
      <c r="J704" s="163">
        <f t="shared" si="125"/>
        <v>1800</v>
      </c>
    </row>
    <row r="705" spans="1:35" x14ac:dyDescent="0.25">
      <c r="A705" s="77">
        <v>2.12</v>
      </c>
      <c r="B705" s="113" t="s">
        <v>308</v>
      </c>
      <c r="C705" s="75" t="s">
        <v>309</v>
      </c>
      <c r="D705" s="76" t="s">
        <v>13</v>
      </c>
      <c r="E705" s="76">
        <v>14</v>
      </c>
      <c r="F705" s="146">
        <v>0</v>
      </c>
      <c r="G705" s="76">
        <v>1</v>
      </c>
      <c r="H705" s="167">
        <f>$H$2</f>
        <v>0</v>
      </c>
      <c r="I705" s="163">
        <f t="shared" si="124"/>
        <v>0</v>
      </c>
      <c r="J705" s="163">
        <f t="shared" si="125"/>
        <v>0</v>
      </c>
    </row>
    <row r="706" spans="1:35" s="87" customFormat="1" x14ac:dyDescent="0.25">
      <c r="A706" s="252"/>
      <c r="B706" s="253"/>
      <c r="C706" s="254"/>
      <c r="D706" s="255"/>
      <c r="E706" s="255"/>
      <c r="F706" s="256"/>
      <c r="G706" s="255"/>
      <c r="H706" s="176"/>
      <c r="I706" s="257"/>
      <c r="J706" s="257"/>
    </row>
    <row r="707" spans="1:35" s="87" customFormat="1" x14ac:dyDescent="0.25">
      <c r="A707" s="252"/>
      <c r="B707" s="253"/>
      <c r="C707" s="254"/>
      <c r="D707" s="255"/>
      <c r="E707" s="255"/>
      <c r="F707" s="256"/>
      <c r="G707" s="255"/>
      <c r="H707" s="176"/>
      <c r="I707" s="257"/>
      <c r="J707" s="257"/>
    </row>
    <row r="708" spans="1:35" s="251" customFormat="1" ht="15.75" thickBot="1" x14ac:dyDescent="0.3">
      <c r="A708" s="224"/>
      <c r="B708" s="313" t="s">
        <v>863</v>
      </c>
      <c r="C708" s="313"/>
      <c r="D708" s="313"/>
      <c r="E708" s="313"/>
      <c r="F708" s="313"/>
      <c r="G708" s="224"/>
      <c r="H708" s="225"/>
      <c r="I708" s="225"/>
      <c r="J708" s="225"/>
      <c r="K708" s="224"/>
      <c r="L708" s="224"/>
      <c r="M708" s="224"/>
      <c r="N708" s="224"/>
    </row>
    <row r="709" spans="1:35" s="251" customFormat="1" ht="15.75" thickTop="1" x14ac:dyDescent="0.25">
      <c r="A709" s="125">
        <v>6</v>
      </c>
      <c r="B709" s="128" t="s">
        <v>318</v>
      </c>
      <c r="C709" s="126" t="s">
        <v>319</v>
      </c>
      <c r="D709" s="127" t="s">
        <v>13</v>
      </c>
      <c r="E709" s="127" t="s">
        <v>17</v>
      </c>
      <c r="F709" s="148">
        <v>0</v>
      </c>
      <c r="G709" s="127">
        <v>1</v>
      </c>
      <c r="H709" s="167">
        <f t="shared" ref="H709:H755" si="128">$H$2</f>
        <v>0</v>
      </c>
      <c r="I709" s="163">
        <f t="shared" si="124"/>
        <v>0</v>
      </c>
      <c r="J709" s="163">
        <f t="shared" si="125"/>
        <v>0</v>
      </c>
      <c r="K709" s="163">
        <v>53340</v>
      </c>
      <c r="AC709" s="106"/>
      <c r="AD709" s="107"/>
      <c r="AE709" s="108"/>
      <c r="AF709" s="109"/>
      <c r="AG709" s="109"/>
      <c r="AH709" s="110"/>
      <c r="AI709" s="109"/>
    </row>
    <row r="710" spans="1:35" s="251" customFormat="1" x14ac:dyDescent="0.25">
      <c r="A710" s="125">
        <v>6.1</v>
      </c>
      <c r="B710" s="128" t="s">
        <v>320</v>
      </c>
      <c r="C710" s="126" t="s">
        <v>321</v>
      </c>
      <c r="D710" s="127" t="s">
        <v>13</v>
      </c>
      <c r="E710" s="127">
        <v>21</v>
      </c>
      <c r="F710" s="148">
        <v>0</v>
      </c>
      <c r="G710" s="127">
        <v>1</v>
      </c>
      <c r="H710" s="167">
        <f t="shared" si="128"/>
        <v>0</v>
      </c>
      <c r="I710" s="163">
        <f t="shared" si="124"/>
        <v>0</v>
      </c>
      <c r="J710" s="163">
        <f t="shared" si="125"/>
        <v>0</v>
      </c>
      <c r="AC710" s="106"/>
      <c r="AD710" s="107"/>
      <c r="AE710" s="108"/>
      <c r="AF710" s="109"/>
      <c r="AG710" s="109"/>
      <c r="AH710" s="110"/>
      <c r="AI710" s="109"/>
    </row>
    <row r="711" spans="1:35" s="251" customFormat="1" x14ac:dyDescent="0.25">
      <c r="A711" s="125" t="s">
        <v>559</v>
      </c>
      <c r="B711" s="128" t="s">
        <v>228</v>
      </c>
      <c r="C711" s="126" t="s">
        <v>229</v>
      </c>
      <c r="D711" s="127">
        <v>36</v>
      </c>
      <c r="E711" s="127" t="s">
        <v>17</v>
      </c>
      <c r="F711" s="148">
        <v>0</v>
      </c>
      <c r="G711" s="127">
        <v>1</v>
      </c>
      <c r="H711" s="175">
        <f>$H$3</f>
        <v>0</v>
      </c>
      <c r="I711" s="163">
        <f t="shared" si="124"/>
        <v>0</v>
      </c>
      <c r="J711" s="163">
        <f t="shared" si="125"/>
        <v>0</v>
      </c>
      <c r="AC711" s="106"/>
      <c r="AD711" s="107"/>
      <c r="AE711" s="108"/>
      <c r="AF711" s="109"/>
      <c r="AG711" s="109"/>
      <c r="AH711" s="110"/>
      <c r="AI711" s="109"/>
    </row>
    <row r="712" spans="1:35" s="251" customFormat="1" x14ac:dyDescent="0.25">
      <c r="A712" s="125" t="s">
        <v>560</v>
      </c>
      <c r="B712" s="128" t="s">
        <v>324</v>
      </c>
      <c r="C712" s="126" t="s">
        <v>325</v>
      </c>
      <c r="D712" s="127" t="s">
        <v>13</v>
      </c>
      <c r="E712" s="127">
        <v>14</v>
      </c>
      <c r="F712" s="148">
        <v>0</v>
      </c>
      <c r="G712" s="127">
        <v>1</v>
      </c>
      <c r="H712" s="167">
        <f t="shared" si="128"/>
        <v>0</v>
      </c>
      <c r="I712" s="163">
        <f t="shared" si="124"/>
        <v>0</v>
      </c>
      <c r="J712" s="163">
        <f t="shared" si="125"/>
        <v>0</v>
      </c>
      <c r="AC712" s="106"/>
      <c r="AD712" s="107"/>
      <c r="AE712" s="108"/>
      <c r="AF712" s="109"/>
      <c r="AG712" s="109"/>
      <c r="AH712" s="110"/>
      <c r="AI712" s="109"/>
    </row>
    <row r="713" spans="1:35" s="251" customFormat="1" x14ac:dyDescent="0.25">
      <c r="A713" s="125" t="s">
        <v>561</v>
      </c>
      <c r="B713" s="128" t="s">
        <v>50</v>
      </c>
      <c r="C713" s="126" t="s">
        <v>51</v>
      </c>
      <c r="D713" s="127" t="s">
        <v>13</v>
      </c>
      <c r="E713" s="127">
        <v>14</v>
      </c>
      <c r="F713" s="148">
        <v>0</v>
      </c>
      <c r="G713" s="127">
        <v>1</v>
      </c>
      <c r="H713" s="167">
        <f t="shared" si="128"/>
        <v>0</v>
      </c>
      <c r="I713" s="163">
        <f t="shared" si="124"/>
        <v>0</v>
      </c>
      <c r="J713" s="163">
        <f t="shared" si="125"/>
        <v>0</v>
      </c>
      <c r="AC713" s="106"/>
      <c r="AD713" s="107"/>
      <c r="AE713" s="108"/>
      <c r="AF713" s="109"/>
      <c r="AG713" s="109"/>
      <c r="AH713" s="110"/>
      <c r="AI713" s="109"/>
    </row>
    <row r="714" spans="1:35" s="251" customFormat="1" x14ac:dyDescent="0.25">
      <c r="A714" s="125" t="s">
        <v>562</v>
      </c>
      <c r="B714" s="128" t="s">
        <v>328</v>
      </c>
      <c r="C714" s="126" t="s">
        <v>329</v>
      </c>
      <c r="D714" s="127" t="s">
        <v>13</v>
      </c>
      <c r="E714" s="127">
        <v>21</v>
      </c>
      <c r="F714" s="148">
        <v>255.5</v>
      </c>
      <c r="G714" s="127">
        <v>10</v>
      </c>
      <c r="H714" s="167">
        <f t="shared" si="128"/>
        <v>0</v>
      </c>
      <c r="I714" s="163">
        <f t="shared" si="124"/>
        <v>255.5</v>
      </c>
      <c r="J714" s="163">
        <f t="shared" si="125"/>
        <v>2555</v>
      </c>
      <c r="AC714" s="106"/>
      <c r="AD714" s="107"/>
      <c r="AE714" s="108"/>
      <c r="AF714" s="109"/>
      <c r="AG714" s="109"/>
      <c r="AH714" s="110"/>
      <c r="AI714" s="109"/>
    </row>
    <row r="715" spans="1:35" s="251" customFormat="1" x14ac:dyDescent="0.25">
      <c r="A715" s="125" t="s">
        <v>563</v>
      </c>
      <c r="B715" s="128" t="s">
        <v>43</v>
      </c>
      <c r="C715" s="126" t="s">
        <v>44</v>
      </c>
      <c r="D715" s="127">
        <v>36</v>
      </c>
      <c r="E715" s="127" t="s">
        <v>17</v>
      </c>
      <c r="F715" s="148">
        <v>159</v>
      </c>
      <c r="G715" s="127">
        <v>10</v>
      </c>
      <c r="H715" s="175">
        <f>$H$3</f>
        <v>0</v>
      </c>
      <c r="I715" s="163">
        <f t="shared" si="124"/>
        <v>159</v>
      </c>
      <c r="J715" s="163">
        <f t="shared" si="125"/>
        <v>1590</v>
      </c>
      <c r="AC715" s="106"/>
      <c r="AD715" s="107"/>
      <c r="AE715" s="108"/>
      <c r="AF715" s="109"/>
      <c r="AG715" s="109"/>
      <c r="AH715" s="110"/>
      <c r="AI715" s="109"/>
    </row>
    <row r="716" spans="1:35" s="251" customFormat="1" x14ac:dyDescent="0.25">
      <c r="A716" s="125" t="s">
        <v>564</v>
      </c>
      <c r="B716" s="128" t="s">
        <v>332</v>
      </c>
      <c r="C716" s="126" t="s">
        <v>333</v>
      </c>
      <c r="D716" s="127" t="s">
        <v>13</v>
      </c>
      <c r="E716" s="127">
        <v>21</v>
      </c>
      <c r="F716" s="148">
        <v>0</v>
      </c>
      <c r="G716" s="127">
        <v>10</v>
      </c>
      <c r="H716" s="167">
        <f t="shared" si="128"/>
        <v>0</v>
      </c>
      <c r="I716" s="163">
        <f t="shared" si="124"/>
        <v>0</v>
      </c>
      <c r="J716" s="163">
        <f t="shared" si="125"/>
        <v>0</v>
      </c>
      <c r="AC716" s="106"/>
      <c r="AD716" s="107"/>
      <c r="AE716" s="108"/>
      <c r="AF716" s="109"/>
      <c r="AG716" s="109"/>
      <c r="AH716" s="110"/>
      <c r="AI716" s="109"/>
    </row>
    <row r="717" spans="1:35" s="251" customFormat="1" x14ac:dyDescent="0.25">
      <c r="A717" s="125" t="s">
        <v>565</v>
      </c>
      <c r="B717" s="128" t="s">
        <v>335</v>
      </c>
      <c r="C717" s="126" t="s">
        <v>336</v>
      </c>
      <c r="D717" s="127" t="s">
        <v>13</v>
      </c>
      <c r="E717" s="127">
        <v>21</v>
      </c>
      <c r="F717" s="148">
        <v>0</v>
      </c>
      <c r="G717" s="127">
        <v>1</v>
      </c>
      <c r="H717" s="167">
        <f t="shared" si="128"/>
        <v>0</v>
      </c>
      <c r="I717" s="163">
        <f t="shared" si="124"/>
        <v>0</v>
      </c>
      <c r="J717" s="163">
        <f t="shared" si="125"/>
        <v>0</v>
      </c>
      <c r="AC717" s="106"/>
      <c r="AD717" s="107"/>
      <c r="AE717" s="108"/>
      <c r="AF717" s="109"/>
      <c r="AG717" s="109"/>
      <c r="AH717" s="110"/>
      <c r="AI717" s="109"/>
    </row>
    <row r="718" spans="1:35" s="251" customFormat="1" x14ac:dyDescent="0.25">
      <c r="A718" s="125" t="s">
        <v>566</v>
      </c>
      <c r="B718" s="128" t="s">
        <v>48</v>
      </c>
      <c r="C718" s="126" t="s">
        <v>49</v>
      </c>
      <c r="D718" s="127" t="s">
        <v>13</v>
      </c>
      <c r="E718" s="127">
        <v>21</v>
      </c>
      <c r="F718" s="148">
        <v>0</v>
      </c>
      <c r="G718" s="127">
        <v>10</v>
      </c>
      <c r="H718" s="167">
        <f t="shared" si="128"/>
        <v>0</v>
      </c>
      <c r="I718" s="163">
        <f t="shared" si="124"/>
        <v>0</v>
      </c>
      <c r="J718" s="163">
        <f t="shared" si="125"/>
        <v>0</v>
      </c>
      <c r="AC718" s="106"/>
      <c r="AD718" s="107"/>
      <c r="AE718" s="108"/>
      <c r="AF718" s="109"/>
      <c r="AG718" s="109"/>
      <c r="AH718" s="110"/>
      <c r="AI718" s="109"/>
    </row>
    <row r="719" spans="1:35" s="251" customFormat="1" x14ac:dyDescent="0.25">
      <c r="A719" s="125" t="s">
        <v>567</v>
      </c>
      <c r="B719" s="128" t="s">
        <v>46</v>
      </c>
      <c r="C719" s="126" t="s">
        <v>47</v>
      </c>
      <c r="D719" s="127" t="s">
        <v>13</v>
      </c>
      <c r="E719" s="127">
        <v>14</v>
      </c>
      <c r="F719" s="148">
        <v>0</v>
      </c>
      <c r="G719" s="127">
        <v>10</v>
      </c>
      <c r="H719" s="167">
        <f t="shared" si="128"/>
        <v>0</v>
      </c>
      <c r="I719" s="163">
        <f t="shared" si="124"/>
        <v>0</v>
      </c>
      <c r="J719" s="163">
        <f t="shared" si="125"/>
        <v>0</v>
      </c>
      <c r="AC719" s="106"/>
      <c r="AD719" s="107"/>
      <c r="AE719" s="108"/>
      <c r="AF719" s="109"/>
      <c r="AG719" s="109"/>
      <c r="AH719" s="110"/>
      <c r="AI719" s="109"/>
    </row>
    <row r="720" spans="1:35" s="251" customFormat="1" x14ac:dyDescent="0.25">
      <c r="A720" s="125" t="s">
        <v>568</v>
      </c>
      <c r="B720" s="128" t="s">
        <v>45</v>
      </c>
      <c r="C720" s="126" t="s">
        <v>230</v>
      </c>
      <c r="D720" s="127" t="s">
        <v>13</v>
      </c>
      <c r="E720" s="127">
        <v>14</v>
      </c>
      <c r="F720" s="148">
        <v>0</v>
      </c>
      <c r="G720" s="127">
        <v>10</v>
      </c>
      <c r="H720" s="167">
        <f t="shared" si="128"/>
        <v>0</v>
      </c>
      <c r="I720" s="163">
        <f t="shared" si="124"/>
        <v>0</v>
      </c>
      <c r="J720" s="163">
        <f t="shared" si="125"/>
        <v>0</v>
      </c>
      <c r="AC720" s="106"/>
      <c r="AD720" s="107"/>
      <c r="AE720" s="108"/>
      <c r="AF720" s="109"/>
      <c r="AG720" s="109"/>
      <c r="AH720" s="110"/>
      <c r="AI720" s="109"/>
    </row>
    <row r="721" spans="1:35" s="251" customFormat="1" x14ac:dyDescent="0.25">
      <c r="A721" s="125" t="s">
        <v>569</v>
      </c>
      <c r="B721" s="128" t="s">
        <v>231</v>
      </c>
      <c r="C721" s="126" t="s">
        <v>232</v>
      </c>
      <c r="D721" s="127" t="s">
        <v>13</v>
      </c>
      <c r="E721" s="127">
        <v>14</v>
      </c>
      <c r="F721" s="148">
        <v>0</v>
      </c>
      <c r="G721" s="127">
        <v>10</v>
      </c>
      <c r="H721" s="167">
        <f t="shared" si="128"/>
        <v>0</v>
      </c>
      <c r="I721" s="163">
        <f t="shared" si="124"/>
        <v>0</v>
      </c>
      <c r="J721" s="163">
        <f t="shared" si="125"/>
        <v>0</v>
      </c>
      <c r="AC721" s="106"/>
      <c r="AD721" s="107"/>
      <c r="AE721" s="108"/>
      <c r="AF721" s="109"/>
      <c r="AG721" s="109"/>
      <c r="AH721" s="110"/>
      <c r="AI721" s="109"/>
    </row>
    <row r="722" spans="1:35" s="251" customFormat="1" x14ac:dyDescent="0.25">
      <c r="A722" s="125" t="s">
        <v>570</v>
      </c>
      <c r="B722" s="128" t="s">
        <v>233</v>
      </c>
      <c r="C722" s="126" t="s">
        <v>234</v>
      </c>
      <c r="D722" s="127" t="s">
        <v>13</v>
      </c>
      <c r="E722" s="127">
        <v>21</v>
      </c>
      <c r="F722" s="148">
        <v>0</v>
      </c>
      <c r="G722" s="127">
        <v>10</v>
      </c>
      <c r="H722" s="167">
        <f t="shared" si="128"/>
        <v>0</v>
      </c>
      <c r="I722" s="163">
        <f t="shared" si="124"/>
        <v>0</v>
      </c>
      <c r="J722" s="163">
        <f t="shared" si="125"/>
        <v>0</v>
      </c>
      <c r="AC722" s="106"/>
      <c r="AD722" s="107"/>
      <c r="AE722" s="108"/>
      <c r="AF722" s="109"/>
      <c r="AG722" s="109"/>
      <c r="AH722" s="110"/>
      <c r="AI722" s="109"/>
    </row>
    <row r="723" spans="1:35" s="251" customFormat="1" x14ac:dyDescent="0.25">
      <c r="A723" s="125" t="s">
        <v>571</v>
      </c>
      <c r="B723" s="128" t="s">
        <v>235</v>
      </c>
      <c r="C723" s="126" t="s">
        <v>236</v>
      </c>
      <c r="D723" s="127" t="s">
        <v>13</v>
      </c>
      <c r="E723" s="127">
        <v>21</v>
      </c>
      <c r="F723" s="148">
        <v>0</v>
      </c>
      <c r="G723" s="127">
        <v>1</v>
      </c>
      <c r="H723" s="167">
        <f t="shared" si="128"/>
        <v>0</v>
      </c>
      <c r="I723" s="163">
        <f t="shared" si="124"/>
        <v>0</v>
      </c>
      <c r="J723" s="163">
        <f t="shared" si="125"/>
        <v>0</v>
      </c>
      <c r="AC723" s="106"/>
      <c r="AD723" s="107"/>
      <c r="AE723" s="108"/>
      <c r="AF723" s="109"/>
      <c r="AG723" s="109"/>
      <c r="AH723" s="110"/>
      <c r="AI723" s="109"/>
    </row>
    <row r="724" spans="1:35" s="251" customFormat="1" x14ac:dyDescent="0.25">
      <c r="A724" s="125">
        <v>6.2</v>
      </c>
      <c r="B724" s="128" t="s">
        <v>219</v>
      </c>
      <c r="C724" s="126" t="s">
        <v>220</v>
      </c>
      <c r="D724" s="127" t="s">
        <v>13</v>
      </c>
      <c r="E724" s="127">
        <v>14</v>
      </c>
      <c r="F724" s="148">
        <v>0</v>
      </c>
      <c r="G724" s="127">
        <v>1</v>
      </c>
      <c r="H724" s="167">
        <f t="shared" si="128"/>
        <v>0</v>
      </c>
      <c r="I724" s="163">
        <f t="shared" si="124"/>
        <v>0</v>
      </c>
      <c r="J724" s="163">
        <f t="shared" si="125"/>
        <v>0</v>
      </c>
      <c r="AC724" s="106"/>
      <c r="AD724" s="107"/>
      <c r="AE724" s="108"/>
      <c r="AF724" s="109"/>
      <c r="AG724" s="109"/>
      <c r="AH724" s="110"/>
      <c r="AI724" s="109"/>
    </row>
    <row r="725" spans="1:35" s="251" customFormat="1" x14ac:dyDescent="0.25">
      <c r="A725" s="125" t="s">
        <v>572</v>
      </c>
      <c r="B725" s="128" t="s">
        <v>221</v>
      </c>
      <c r="C725" s="126" t="s">
        <v>222</v>
      </c>
      <c r="D725" s="127">
        <v>36</v>
      </c>
      <c r="E725" s="127" t="s">
        <v>17</v>
      </c>
      <c r="F725" s="148">
        <v>0</v>
      </c>
      <c r="G725" s="127">
        <v>1</v>
      </c>
      <c r="H725" s="175">
        <f>$H$3</f>
        <v>0</v>
      </c>
      <c r="I725" s="163">
        <f t="shared" si="124"/>
        <v>0</v>
      </c>
      <c r="J725" s="163">
        <f t="shared" si="125"/>
        <v>0</v>
      </c>
      <c r="AC725" s="106"/>
      <c r="AD725" s="107"/>
      <c r="AE725" s="108"/>
      <c r="AF725" s="109"/>
      <c r="AG725" s="109"/>
      <c r="AH725" s="110"/>
      <c r="AI725" s="109"/>
    </row>
    <row r="726" spans="1:35" s="251" customFormat="1" x14ac:dyDescent="0.25">
      <c r="A726" s="125" t="s">
        <v>573</v>
      </c>
      <c r="B726" s="128" t="s">
        <v>345</v>
      </c>
      <c r="C726" s="126" t="s">
        <v>346</v>
      </c>
      <c r="D726" s="127" t="s">
        <v>13</v>
      </c>
      <c r="E726" s="127">
        <v>21</v>
      </c>
      <c r="F726" s="148">
        <v>200</v>
      </c>
      <c r="G726" s="127">
        <v>1</v>
      </c>
      <c r="H726" s="167">
        <f t="shared" si="128"/>
        <v>0</v>
      </c>
      <c r="I726" s="163">
        <f t="shared" si="124"/>
        <v>200</v>
      </c>
      <c r="J726" s="163">
        <f t="shared" si="125"/>
        <v>200</v>
      </c>
      <c r="AC726" s="106"/>
      <c r="AD726" s="107"/>
      <c r="AE726" s="108"/>
      <c r="AF726" s="109"/>
      <c r="AG726" s="109"/>
      <c r="AH726" s="110"/>
      <c r="AI726" s="109"/>
    </row>
    <row r="727" spans="1:35" s="251" customFormat="1" x14ac:dyDescent="0.25">
      <c r="A727" s="125" t="s">
        <v>574</v>
      </c>
      <c r="B727" s="128" t="s">
        <v>348</v>
      </c>
      <c r="C727" s="126" t="s">
        <v>349</v>
      </c>
      <c r="D727" s="127">
        <v>36</v>
      </c>
      <c r="E727" s="127" t="s">
        <v>17</v>
      </c>
      <c r="F727" s="148">
        <v>114</v>
      </c>
      <c r="G727" s="127">
        <v>1</v>
      </c>
      <c r="H727" s="175">
        <f>$H$3</f>
        <v>0</v>
      </c>
      <c r="I727" s="163">
        <f t="shared" si="124"/>
        <v>114</v>
      </c>
      <c r="J727" s="163">
        <f t="shared" si="125"/>
        <v>114</v>
      </c>
      <c r="AC727" s="106"/>
      <c r="AD727" s="107"/>
      <c r="AE727" s="108"/>
      <c r="AF727" s="109"/>
      <c r="AG727" s="109"/>
      <c r="AH727" s="110"/>
      <c r="AI727" s="109"/>
    </row>
    <row r="728" spans="1:35" s="251" customFormat="1" x14ac:dyDescent="0.25">
      <c r="A728" s="125" t="s">
        <v>575</v>
      </c>
      <c r="B728" s="128" t="s">
        <v>37</v>
      </c>
      <c r="C728" s="126" t="s">
        <v>38</v>
      </c>
      <c r="D728" s="127" t="s">
        <v>13</v>
      </c>
      <c r="E728" s="127">
        <v>14</v>
      </c>
      <c r="F728" s="148">
        <v>0</v>
      </c>
      <c r="G728" s="127">
        <v>1</v>
      </c>
      <c r="H728" s="167">
        <f t="shared" si="128"/>
        <v>0</v>
      </c>
      <c r="I728" s="163">
        <f t="shared" si="124"/>
        <v>0</v>
      </c>
      <c r="J728" s="163">
        <f t="shared" si="125"/>
        <v>0</v>
      </c>
      <c r="AC728" s="106"/>
      <c r="AD728" s="107"/>
      <c r="AE728" s="108"/>
      <c r="AF728" s="109"/>
      <c r="AG728" s="109"/>
      <c r="AH728" s="110"/>
      <c r="AI728" s="109"/>
    </row>
    <row r="729" spans="1:35" s="251" customFormat="1" x14ac:dyDescent="0.25">
      <c r="A729" s="125" t="s">
        <v>576</v>
      </c>
      <c r="B729" s="128" t="s">
        <v>41</v>
      </c>
      <c r="C729" s="126" t="s">
        <v>42</v>
      </c>
      <c r="D729" s="127" t="s">
        <v>13</v>
      </c>
      <c r="E729" s="127">
        <v>21</v>
      </c>
      <c r="F729" s="148">
        <v>0</v>
      </c>
      <c r="G729" s="127">
        <v>1</v>
      </c>
      <c r="H729" s="167">
        <f t="shared" si="128"/>
        <v>0</v>
      </c>
      <c r="I729" s="163">
        <f t="shared" si="124"/>
        <v>0</v>
      </c>
      <c r="J729" s="163">
        <f t="shared" si="125"/>
        <v>0</v>
      </c>
      <c r="AC729" s="106"/>
      <c r="AD729" s="107"/>
      <c r="AE729" s="108"/>
      <c r="AF729" s="109"/>
      <c r="AG729" s="109"/>
      <c r="AH729" s="110"/>
      <c r="AI729" s="109"/>
    </row>
    <row r="730" spans="1:35" s="251" customFormat="1" x14ac:dyDescent="0.25">
      <c r="A730" s="125" t="s">
        <v>577</v>
      </c>
      <c r="B730" s="128" t="s">
        <v>35</v>
      </c>
      <c r="C730" s="126" t="s">
        <v>36</v>
      </c>
      <c r="D730" s="127" t="s">
        <v>13</v>
      </c>
      <c r="E730" s="127">
        <v>14</v>
      </c>
      <c r="F730" s="148">
        <v>0</v>
      </c>
      <c r="G730" s="127">
        <v>1</v>
      </c>
      <c r="H730" s="167">
        <f t="shared" si="128"/>
        <v>0</v>
      </c>
      <c r="I730" s="163">
        <f t="shared" si="124"/>
        <v>0</v>
      </c>
      <c r="J730" s="163">
        <f t="shared" si="125"/>
        <v>0</v>
      </c>
      <c r="AC730" s="106"/>
      <c r="AD730" s="107"/>
      <c r="AE730" s="108"/>
      <c r="AF730" s="109"/>
      <c r="AG730" s="109"/>
      <c r="AH730" s="110"/>
      <c r="AI730" s="109"/>
    </row>
    <row r="731" spans="1:35" s="251" customFormat="1" x14ac:dyDescent="0.25">
      <c r="A731" s="125" t="s">
        <v>578</v>
      </c>
      <c r="B731" s="128" t="s">
        <v>39</v>
      </c>
      <c r="C731" s="126" t="s">
        <v>40</v>
      </c>
      <c r="D731" s="127" t="s">
        <v>13</v>
      </c>
      <c r="E731" s="127">
        <v>14</v>
      </c>
      <c r="F731" s="148">
        <v>0</v>
      </c>
      <c r="G731" s="127">
        <v>1</v>
      </c>
      <c r="H731" s="167">
        <f t="shared" si="128"/>
        <v>0</v>
      </c>
      <c r="I731" s="163">
        <f t="shared" si="124"/>
        <v>0</v>
      </c>
      <c r="J731" s="163">
        <f t="shared" si="125"/>
        <v>0</v>
      </c>
      <c r="AC731" s="106"/>
      <c r="AD731" s="107"/>
      <c r="AE731" s="108"/>
      <c r="AF731" s="109"/>
      <c r="AG731" s="109"/>
      <c r="AH731" s="110"/>
      <c r="AI731" s="109"/>
    </row>
    <row r="732" spans="1:35" s="251" customFormat="1" x14ac:dyDescent="0.25">
      <c r="A732" s="125" t="s">
        <v>579</v>
      </c>
      <c r="B732" s="128" t="s">
        <v>223</v>
      </c>
      <c r="C732" s="126" t="s">
        <v>224</v>
      </c>
      <c r="D732" s="127" t="s">
        <v>13</v>
      </c>
      <c r="E732" s="127">
        <v>14</v>
      </c>
      <c r="F732" s="148">
        <v>0</v>
      </c>
      <c r="G732" s="127">
        <v>1</v>
      </c>
      <c r="H732" s="167">
        <f t="shared" si="128"/>
        <v>0</v>
      </c>
      <c r="I732" s="163">
        <f t="shared" si="124"/>
        <v>0</v>
      </c>
      <c r="J732" s="163">
        <f t="shared" si="125"/>
        <v>0</v>
      </c>
      <c r="AC732" s="106"/>
      <c r="AD732" s="107"/>
      <c r="AE732" s="108"/>
      <c r="AF732" s="109"/>
      <c r="AG732" s="109"/>
      <c r="AH732" s="110"/>
      <c r="AI732" s="109"/>
    </row>
    <row r="733" spans="1:35" s="251" customFormat="1" x14ac:dyDescent="0.25">
      <c r="A733" s="125" t="s">
        <v>580</v>
      </c>
      <c r="B733" s="128" t="s">
        <v>552</v>
      </c>
      <c r="C733" s="126" t="s">
        <v>553</v>
      </c>
      <c r="D733" s="127" t="s">
        <v>13</v>
      </c>
      <c r="E733" s="127">
        <v>21</v>
      </c>
      <c r="F733" s="148">
        <v>0</v>
      </c>
      <c r="G733" s="127">
        <v>1</v>
      </c>
      <c r="H733" s="167">
        <f t="shared" si="128"/>
        <v>0</v>
      </c>
      <c r="I733" s="163">
        <f t="shared" si="124"/>
        <v>0</v>
      </c>
      <c r="J733" s="163">
        <f t="shared" si="125"/>
        <v>0</v>
      </c>
      <c r="AC733" s="106"/>
      <c r="AD733" s="107"/>
      <c r="AE733" s="108"/>
      <c r="AF733" s="109"/>
      <c r="AG733" s="109"/>
      <c r="AH733" s="110"/>
      <c r="AI733" s="109"/>
    </row>
    <row r="734" spans="1:35" s="251" customFormat="1" x14ac:dyDescent="0.25">
      <c r="A734" s="125" t="s">
        <v>581</v>
      </c>
      <c r="B734" s="128" t="s">
        <v>555</v>
      </c>
      <c r="C734" s="126" t="s">
        <v>556</v>
      </c>
      <c r="D734" s="127">
        <v>36</v>
      </c>
      <c r="E734" s="127" t="s">
        <v>17</v>
      </c>
      <c r="F734" s="148">
        <v>3600</v>
      </c>
      <c r="G734" s="127">
        <v>1</v>
      </c>
      <c r="H734" s="175">
        <f>$H$3</f>
        <v>0</v>
      </c>
      <c r="I734" s="163">
        <f t="shared" si="124"/>
        <v>3600</v>
      </c>
      <c r="J734" s="163">
        <f t="shared" si="125"/>
        <v>3600</v>
      </c>
      <c r="AC734" s="106"/>
      <c r="AD734" s="107"/>
      <c r="AE734" s="108"/>
      <c r="AF734" s="109"/>
      <c r="AG734" s="109"/>
      <c r="AH734" s="110"/>
      <c r="AI734" s="109"/>
    </row>
    <row r="735" spans="1:35" s="251" customFormat="1" x14ac:dyDescent="0.25">
      <c r="A735" s="125" t="s">
        <v>582</v>
      </c>
      <c r="B735" s="128" t="s">
        <v>557</v>
      </c>
      <c r="C735" s="126" t="s">
        <v>558</v>
      </c>
      <c r="D735" s="127" t="s">
        <v>13</v>
      </c>
      <c r="E735" s="127">
        <v>14</v>
      </c>
      <c r="F735" s="148">
        <v>0</v>
      </c>
      <c r="G735" s="127">
        <v>1</v>
      </c>
      <c r="H735" s="167">
        <f t="shared" si="128"/>
        <v>0</v>
      </c>
      <c r="I735" s="163">
        <f t="shared" si="124"/>
        <v>0</v>
      </c>
      <c r="J735" s="163">
        <f t="shared" si="125"/>
        <v>0</v>
      </c>
      <c r="AC735" s="106"/>
      <c r="AD735" s="107"/>
      <c r="AE735" s="108"/>
      <c r="AF735" s="109"/>
      <c r="AG735" s="109"/>
      <c r="AH735" s="110"/>
      <c r="AI735" s="109"/>
    </row>
    <row r="736" spans="1:35" s="251" customFormat="1" x14ac:dyDescent="0.25">
      <c r="A736" s="125">
        <v>6.3</v>
      </c>
      <c r="B736" s="128" t="s">
        <v>364</v>
      </c>
      <c r="C736" s="126" t="s">
        <v>365</v>
      </c>
      <c r="D736" s="127" t="s">
        <v>13</v>
      </c>
      <c r="E736" s="127">
        <v>14</v>
      </c>
      <c r="F736" s="148">
        <v>5106.3500000000004</v>
      </c>
      <c r="G736" s="127">
        <v>1</v>
      </c>
      <c r="H736" s="167">
        <f t="shared" si="128"/>
        <v>0</v>
      </c>
      <c r="I736" s="163">
        <f t="shared" si="124"/>
        <v>5106.3500000000004</v>
      </c>
      <c r="J736" s="163">
        <f t="shared" si="125"/>
        <v>5106.3500000000004</v>
      </c>
      <c r="AC736" s="106"/>
      <c r="AD736" s="107"/>
      <c r="AE736" s="108"/>
      <c r="AF736" s="109"/>
      <c r="AG736" s="109"/>
      <c r="AH736" s="110"/>
      <c r="AI736" s="109"/>
    </row>
    <row r="737" spans="1:35" s="251" customFormat="1" x14ac:dyDescent="0.25">
      <c r="A737" s="125" t="s">
        <v>583</v>
      </c>
      <c r="B737" s="128" t="s">
        <v>367</v>
      </c>
      <c r="C737" s="126" t="s">
        <v>368</v>
      </c>
      <c r="D737" s="127">
        <v>36</v>
      </c>
      <c r="E737" s="127" t="s">
        <v>17</v>
      </c>
      <c r="F737" s="148">
        <v>8280</v>
      </c>
      <c r="G737" s="127">
        <v>1</v>
      </c>
      <c r="H737" s="175">
        <f>$H$3</f>
        <v>0</v>
      </c>
      <c r="I737" s="163">
        <f t="shared" si="124"/>
        <v>8280</v>
      </c>
      <c r="J737" s="163">
        <f t="shared" si="125"/>
        <v>8280</v>
      </c>
      <c r="AC737" s="106"/>
      <c r="AD737" s="107"/>
      <c r="AE737" s="108"/>
      <c r="AF737" s="109"/>
      <c r="AG737" s="109"/>
      <c r="AH737" s="110"/>
      <c r="AI737" s="109"/>
    </row>
    <row r="738" spans="1:35" s="251" customFormat="1" x14ac:dyDescent="0.25">
      <c r="A738" s="125" t="s">
        <v>584</v>
      </c>
      <c r="B738" s="128" t="s">
        <v>520</v>
      </c>
      <c r="C738" s="126" t="s">
        <v>521</v>
      </c>
      <c r="D738" s="127" t="s">
        <v>13</v>
      </c>
      <c r="E738" s="127">
        <v>14</v>
      </c>
      <c r="F738" s="148">
        <v>0</v>
      </c>
      <c r="G738" s="127">
        <v>1</v>
      </c>
      <c r="H738" s="167">
        <f t="shared" si="128"/>
        <v>0</v>
      </c>
      <c r="I738" s="163">
        <f t="shared" si="124"/>
        <v>0</v>
      </c>
      <c r="J738" s="163">
        <f t="shared" si="125"/>
        <v>0</v>
      </c>
      <c r="AC738" s="106"/>
      <c r="AD738" s="107"/>
      <c r="AE738" s="108"/>
      <c r="AF738" s="109"/>
      <c r="AG738" s="109"/>
      <c r="AH738" s="110"/>
      <c r="AI738" s="109"/>
    </row>
    <row r="739" spans="1:35" s="251" customFormat="1" x14ac:dyDescent="0.25">
      <c r="A739" s="125" t="s">
        <v>585</v>
      </c>
      <c r="B739" s="128" t="s">
        <v>20</v>
      </c>
      <c r="C739" s="126" t="s">
        <v>21</v>
      </c>
      <c r="D739" s="127" t="s">
        <v>13</v>
      </c>
      <c r="E739" s="127">
        <v>14</v>
      </c>
      <c r="F739" s="148">
        <v>7296.35</v>
      </c>
      <c r="G739" s="127">
        <v>1</v>
      </c>
      <c r="H739" s="167">
        <f t="shared" si="128"/>
        <v>0</v>
      </c>
      <c r="I739" s="163">
        <f t="shared" si="124"/>
        <v>7296.35</v>
      </c>
      <c r="J739" s="163">
        <f t="shared" si="125"/>
        <v>7296.35</v>
      </c>
      <c r="AC739" s="106"/>
      <c r="AD739" s="107"/>
      <c r="AE739" s="108"/>
      <c r="AF739" s="109"/>
      <c r="AG739" s="109"/>
      <c r="AH739" s="110"/>
      <c r="AI739" s="109"/>
    </row>
    <row r="740" spans="1:35" s="251" customFormat="1" x14ac:dyDescent="0.25">
      <c r="A740" s="125" t="s">
        <v>586</v>
      </c>
      <c r="B740" s="128" t="s">
        <v>275</v>
      </c>
      <c r="C740" s="126" t="s">
        <v>276</v>
      </c>
      <c r="D740" s="127" t="s">
        <v>13</v>
      </c>
      <c r="E740" s="127">
        <v>14</v>
      </c>
      <c r="F740" s="148">
        <v>0</v>
      </c>
      <c r="G740" s="127">
        <v>1</v>
      </c>
      <c r="H740" s="167">
        <f t="shared" si="128"/>
        <v>0</v>
      </c>
      <c r="I740" s="163">
        <f t="shared" si="124"/>
        <v>0</v>
      </c>
      <c r="J740" s="163">
        <f t="shared" si="125"/>
        <v>0</v>
      </c>
      <c r="AC740" s="106"/>
      <c r="AD740" s="107"/>
      <c r="AE740" s="108"/>
      <c r="AF740" s="109"/>
      <c r="AG740" s="109"/>
      <c r="AH740" s="110"/>
      <c r="AI740" s="109"/>
    </row>
    <row r="741" spans="1:35" s="251" customFormat="1" x14ac:dyDescent="0.25">
      <c r="A741" s="125" t="s">
        <v>587</v>
      </c>
      <c r="B741" s="128" t="s">
        <v>373</v>
      </c>
      <c r="C741" s="126" t="s">
        <v>374</v>
      </c>
      <c r="D741" s="127" t="s">
        <v>13</v>
      </c>
      <c r="E741" s="127">
        <v>14</v>
      </c>
      <c r="F741" s="148">
        <v>0</v>
      </c>
      <c r="G741" s="127">
        <v>1</v>
      </c>
      <c r="H741" s="167">
        <f t="shared" si="128"/>
        <v>0</v>
      </c>
      <c r="I741" s="163">
        <f t="shared" si="124"/>
        <v>0</v>
      </c>
      <c r="J741" s="163">
        <f t="shared" si="125"/>
        <v>0</v>
      </c>
      <c r="AC741" s="106"/>
      <c r="AD741" s="107"/>
      <c r="AE741" s="108"/>
      <c r="AF741" s="109"/>
      <c r="AG741" s="109"/>
      <c r="AH741" s="110"/>
      <c r="AI741" s="109"/>
    </row>
    <row r="742" spans="1:35" s="251" customFormat="1" x14ac:dyDescent="0.25">
      <c r="A742" s="125" t="s">
        <v>588</v>
      </c>
      <c r="B742" s="128" t="s">
        <v>22</v>
      </c>
      <c r="C742" s="126" t="s">
        <v>23</v>
      </c>
      <c r="D742" s="127" t="s">
        <v>13</v>
      </c>
      <c r="E742" s="127">
        <v>14</v>
      </c>
      <c r="F742" s="148">
        <v>14596.35</v>
      </c>
      <c r="G742" s="127">
        <v>1</v>
      </c>
      <c r="H742" s="167">
        <f t="shared" si="128"/>
        <v>0</v>
      </c>
      <c r="I742" s="163">
        <f t="shared" si="124"/>
        <v>14596.35</v>
      </c>
      <c r="J742" s="163">
        <f t="shared" si="125"/>
        <v>14596.35</v>
      </c>
      <c r="AC742" s="106"/>
      <c r="AD742" s="107"/>
      <c r="AE742" s="108"/>
      <c r="AF742" s="109"/>
      <c r="AG742" s="109"/>
      <c r="AH742" s="110"/>
      <c r="AI742" s="109"/>
    </row>
    <row r="743" spans="1:35" s="251" customFormat="1" x14ac:dyDescent="0.25">
      <c r="A743" s="125" t="s">
        <v>589</v>
      </c>
      <c r="B743" s="128" t="s">
        <v>24</v>
      </c>
      <c r="C743" s="126" t="s">
        <v>25</v>
      </c>
      <c r="D743" s="127" t="s">
        <v>13</v>
      </c>
      <c r="E743" s="127">
        <v>14</v>
      </c>
      <c r="F743" s="148">
        <v>14596.35</v>
      </c>
      <c r="G743" s="127">
        <v>1</v>
      </c>
      <c r="H743" s="167">
        <f t="shared" si="128"/>
        <v>0</v>
      </c>
      <c r="I743" s="163">
        <f t="shared" si="124"/>
        <v>14596.35</v>
      </c>
      <c r="J743" s="163">
        <f t="shared" si="125"/>
        <v>14596.35</v>
      </c>
      <c r="AC743" s="106"/>
      <c r="AD743" s="107"/>
      <c r="AE743" s="108"/>
      <c r="AF743" s="109"/>
      <c r="AG743" s="109"/>
      <c r="AH743" s="110"/>
      <c r="AI743" s="109"/>
    </row>
    <row r="744" spans="1:35" s="251" customFormat="1" x14ac:dyDescent="0.25">
      <c r="A744" s="125" t="s">
        <v>590</v>
      </c>
      <c r="B744" s="128" t="s">
        <v>26</v>
      </c>
      <c r="C744" s="126" t="s">
        <v>27</v>
      </c>
      <c r="D744" s="127" t="s">
        <v>13</v>
      </c>
      <c r="E744" s="127">
        <v>14</v>
      </c>
      <c r="F744" s="148">
        <v>7296.35</v>
      </c>
      <c r="G744" s="127">
        <v>1</v>
      </c>
      <c r="H744" s="167">
        <f t="shared" si="128"/>
        <v>0</v>
      </c>
      <c r="I744" s="163">
        <f t="shared" si="124"/>
        <v>7296.35</v>
      </c>
      <c r="J744" s="163">
        <f t="shared" si="125"/>
        <v>7296.35</v>
      </c>
      <c r="AC744" s="106"/>
      <c r="AD744" s="107"/>
      <c r="AE744" s="108"/>
      <c r="AF744" s="109"/>
      <c r="AG744" s="109"/>
      <c r="AH744" s="110"/>
      <c r="AI744" s="109"/>
    </row>
    <row r="745" spans="1:35" s="251" customFormat="1" x14ac:dyDescent="0.25">
      <c r="A745" s="125" t="s">
        <v>591</v>
      </c>
      <c r="B745" s="128" t="s">
        <v>26</v>
      </c>
      <c r="C745" s="126" t="s">
        <v>27</v>
      </c>
      <c r="D745" s="127" t="s">
        <v>13</v>
      </c>
      <c r="E745" s="127">
        <v>14</v>
      </c>
      <c r="F745" s="148">
        <v>7296.35</v>
      </c>
      <c r="G745" s="127">
        <v>1</v>
      </c>
      <c r="H745" s="167">
        <f t="shared" si="128"/>
        <v>0</v>
      </c>
      <c r="I745" s="163">
        <f t="shared" si="124"/>
        <v>7296.35</v>
      </c>
      <c r="J745" s="163">
        <f t="shared" si="125"/>
        <v>7296.35</v>
      </c>
      <c r="AC745" s="106"/>
      <c r="AD745" s="107"/>
      <c r="AE745" s="108"/>
      <c r="AF745" s="109"/>
      <c r="AG745" s="109"/>
      <c r="AH745" s="110"/>
      <c r="AI745" s="109"/>
    </row>
    <row r="746" spans="1:35" s="251" customFormat="1" x14ac:dyDescent="0.25">
      <c r="A746" s="125" t="s">
        <v>592</v>
      </c>
      <c r="B746" s="128" t="s">
        <v>383</v>
      </c>
      <c r="C746" s="126" t="s">
        <v>384</v>
      </c>
      <c r="D746" s="127" t="s">
        <v>13</v>
      </c>
      <c r="E746" s="127">
        <v>14</v>
      </c>
      <c r="F746" s="148">
        <v>2916.35</v>
      </c>
      <c r="G746" s="127">
        <v>1</v>
      </c>
      <c r="H746" s="167">
        <f t="shared" si="128"/>
        <v>0</v>
      </c>
      <c r="I746" s="163">
        <f t="shared" si="124"/>
        <v>2916.35</v>
      </c>
      <c r="J746" s="163">
        <f t="shared" si="125"/>
        <v>2916.35</v>
      </c>
      <c r="AC746" s="106"/>
      <c r="AD746" s="107"/>
      <c r="AE746" s="108"/>
      <c r="AF746" s="109"/>
      <c r="AG746" s="109"/>
      <c r="AH746" s="110"/>
      <c r="AI746" s="109"/>
    </row>
    <row r="747" spans="1:35" s="251" customFormat="1" x14ac:dyDescent="0.25">
      <c r="A747" s="125" t="s">
        <v>593</v>
      </c>
      <c r="B747" s="128" t="s">
        <v>30</v>
      </c>
      <c r="C747" s="126" t="s">
        <v>31</v>
      </c>
      <c r="D747" s="127" t="s">
        <v>13</v>
      </c>
      <c r="E747" s="127">
        <v>14</v>
      </c>
      <c r="F747" s="148">
        <v>0</v>
      </c>
      <c r="G747" s="127">
        <v>4</v>
      </c>
      <c r="H747" s="167">
        <f t="shared" si="128"/>
        <v>0</v>
      </c>
      <c r="I747" s="163">
        <f t="shared" si="124"/>
        <v>0</v>
      </c>
      <c r="J747" s="163">
        <f t="shared" si="125"/>
        <v>0</v>
      </c>
      <c r="AC747" s="106"/>
      <c r="AD747" s="107"/>
      <c r="AE747" s="108"/>
      <c r="AF747" s="109"/>
      <c r="AG747" s="109"/>
      <c r="AH747" s="110"/>
      <c r="AI747" s="109"/>
    </row>
    <row r="748" spans="1:35" s="251" customFormat="1" x14ac:dyDescent="0.25">
      <c r="A748" s="125" t="s">
        <v>594</v>
      </c>
      <c r="B748" s="128" t="s">
        <v>386</v>
      </c>
      <c r="C748" s="126" t="s">
        <v>384</v>
      </c>
      <c r="D748" s="127" t="s">
        <v>13</v>
      </c>
      <c r="E748" s="127">
        <v>14</v>
      </c>
      <c r="F748" s="148">
        <v>2916.35</v>
      </c>
      <c r="G748" s="127">
        <v>1</v>
      </c>
      <c r="H748" s="167">
        <f t="shared" si="128"/>
        <v>0</v>
      </c>
      <c r="I748" s="163">
        <f t="shared" si="124"/>
        <v>2916.35</v>
      </c>
      <c r="J748" s="163">
        <f t="shared" si="125"/>
        <v>2916.35</v>
      </c>
      <c r="AC748" s="106"/>
      <c r="AD748" s="107"/>
      <c r="AE748" s="108"/>
      <c r="AF748" s="109"/>
      <c r="AG748" s="109"/>
      <c r="AH748" s="110"/>
      <c r="AI748" s="109"/>
    </row>
    <row r="749" spans="1:35" s="251" customFormat="1" x14ac:dyDescent="0.25">
      <c r="A749" s="125" t="s">
        <v>595</v>
      </c>
      <c r="B749" s="128" t="s">
        <v>18</v>
      </c>
      <c r="C749" s="126" t="s">
        <v>19</v>
      </c>
      <c r="D749" s="127" t="s">
        <v>13</v>
      </c>
      <c r="E749" s="127">
        <v>14</v>
      </c>
      <c r="F749" s="148">
        <v>0</v>
      </c>
      <c r="G749" s="127">
        <v>3</v>
      </c>
      <c r="H749" s="167">
        <f t="shared" si="128"/>
        <v>0</v>
      </c>
      <c r="I749" s="163">
        <f t="shared" si="124"/>
        <v>0</v>
      </c>
      <c r="J749" s="163">
        <f t="shared" si="125"/>
        <v>0</v>
      </c>
      <c r="AC749" s="106"/>
      <c r="AD749" s="107"/>
      <c r="AE749" s="108"/>
      <c r="AF749" s="109"/>
      <c r="AG749" s="109"/>
      <c r="AH749" s="110"/>
      <c r="AI749" s="109"/>
    </row>
    <row r="750" spans="1:35" s="251" customFormat="1" x14ac:dyDescent="0.25">
      <c r="A750" s="125">
        <v>6.4</v>
      </c>
      <c r="B750" s="128" t="s">
        <v>535</v>
      </c>
      <c r="C750" s="126" t="s">
        <v>536</v>
      </c>
      <c r="D750" s="127" t="s">
        <v>13</v>
      </c>
      <c r="E750" s="127">
        <v>14</v>
      </c>
      <c r="F750" s="148">
        <v>13530</v>
      </c>
      <c r="G750" s="127">
        <v>1</v>
      </c>
      <c r="H750" s="167">
        <f t="shared" si="128"/>
        <v>0</v>
      </c>
      <c r="I750" s="163">
        <f t="shared" si="124"/>
        <v>13530</v>
      </c>
      <c r="J750" s="163">
        <f t="shared" si="125"/>
        <v>13530</v>
      </c>
      <c r="AC750" s="106"/>
      <c r="AD750" s="107"/>
      <c r="AE750" s="108"/>
      <c r="AF750" s="109"/>
      <c r="AG750" s="109"/>
      <c r="AH750" s="110"/>
      <c r="AI750" s="109"/>
    </row>
    <row r="751" spans="1:35" s="251" customFormat="1" x14ac:dyDescent="0.25">
      <c r="A751" s="125" t="s">
        <v>598</v>
      </c>
      <c r="B751" s="128" t="s">
        <v>538</v>
      </c>
      <c r="C751" s="126" t="s">
        <v>539</v>
      </c>
      <c r="D751" s="127">
        <v>36</v>
      </c>
      <c r="E751" s="127" t="s">
        <v>17</v>
      </c>
      <c r="F751" s="148">
        <v>0</v>
      </c>
      <c r="G751" s="127">
        <v>1</v>
      </c>
      <c r="H751" s="175">
        <f>$H$3</f>
        <v>0</v>
      </c>
      <c r="I751" s="163">
        <f t="shared" si="124"/>
        <v>0</v>
      </c>
      <c r="J751" s="163">
        <f t="shared" si="125"/>
        <v>0</v>
      </c>
      <c r="AC751" s="106"/>
      <c r="AD751" s="107"/>
      <c r="AE751" s="108"/>
      <c r="AF751" s="109"/>
      <c r="AG751" s="109"/>
      <c r="AH751" s="110"/>
      <c r="AI751" s="109"/>
    </row>
    <row r="752" spans="1:35" s="251" customFormat="1" x14ac:dyDescent="0.25">
      <c r="A752" s="125" t="s">
        <v>599</v>
      </c>
      <c r="B752" s="128" t="s">
        <v>541</v>
      </c>
      <c r="C752" s="126" t="s">
        <v>542</v>
      </c>
      <c r="D752" s="127" t="s">
        <v>13</v>
      </c>
      <c r="E752" s="127">
        <v>14</v>
      </c>
      <c r="F752" s="148">
        <v>0</v>
      </c>
      <c r="G752" s="127">
        <v>10</v>
      </c>
      <c r="H752" s="167">
        <f t="shared" si="128"/>
        <v>0</v>
      </c>
      <c r="I752" s="163">
        <f t="shared" si="124"/>
        <v>0</v>
      </c>
      <c r="J752" s="163">
        <f t="shared" si="125"/>
        <v>0</v>
      </c>
      <c r="AC752" s="106"/>
      <c r="AD752" s="107"/>
      <c r="AE752" s="108"/>
      <c r="AF752" s="109"/>
      <c r="AG752" s="109"/>
      <c r="AH752" s="110"/>
      <c r="AI752" s="109"/>
    </row>
    <row r="753" spans="1:35" s="251" customFormat="1" x14ac:dyDescent="0.25">
      <c r="A753" s="125" t="s">
        <v>600</v>
      </c>
      <c r="B753" s="128" t="s">
        <v>226</v>
      </c>
      <c r="C753" s="126" t="s">
        <v>227</v>
      </c>
      <c r="D753" s="127" t="s">
        <v>13</v>
      </c>
      <c r="E753" s="127">
        <v>14</v>
      </c>
      <c r="F753" s="148">
        <v>0</v>
      </c>
      <c r="G753" s="127">
        <v>10</v>
      </c>
      <c r="H753" s="167">
        <f t="shared" si="128"/>
        <v>0</v>
      </c>
      <c r="I753" s="163">
        <f t="shared" si="124"/>
        <v>0</v>
      </c>
      <c r="J753" s="163">
        <f t="shared" si="125"/>
        <v>0</v>
      </c>
      <c r="AC753" s="106"/>
      <c r="AD753" s="107"/>
      <c r="AE753" s="108"/>
      <c r="AF753" s="109"/>
      <c r="AG753" s="109"/>
      <c r="AH753" s="110"/>
      <c r="AI753" s="109"/>
    </row>
    <row r="754" spans="1:35" s="251" customFormat="1" x14ac:dyDescent="0.25">
      <c r="A754" s="125" t="s">
        <v>601</v>
      </c>
      <c r="B754" s="128" t="s">
        <v>33</v>
      </c>
      <c r="C754" s="126" t="s">
        <v>34</v>
      </c>
      <c r="D754" s="127" t="s">
        <v>13</v>
      </c>
      <c r="E754" s="127">
        <v>14</v>
      </c>
      <c r="F754" s="148">
        <v>0</v>
      </c>
      <c r="G754" s="127">
        <v>10</v>
      </c>
      <c r="H754" s="167">
        <f t="shared" si="128"/>
        <v>0</v>
      </c>
      <c r="I754" s="163">
        <f t="shared" si="124"/>
        <v>0</v>
      </c>
      <c r="J754" s="163">
        <f t="shared" si="125"/>
        <v>0</v>
      </c>
      <c r="AC754" s="106"/>
      <c r="AD754" s="107"/>
      <c r="AE754" s="108"/>
      <c r="AF754" s="109"/>
      <c r="AG754" s="109"/>
      <c r="AH754" s="110"/>
      <c r="AI754" s="109"/>
    </row>
    <row r="755" spans="1:35" s="251" customFormat="1" x14ac:dyDescent="0.25">
      <c r="A755" s="125" t="s">
        <v>602</v>
      </c>
      <c r="B755" s="128" t="s">
        <v>546</v>
      </c>
      <c r="C755" s="126" t="s">
        <v>547</v>
      </c>
      <c r="D755" s="127" t="s">
        <v>13</v>
      </c>
      <c r="E755" s="127">
        <v>14</v>
      </c>
      <c r="F755" s="148">
        <v>0</v>
      </c>
      <c r="G755" s="127">
        <v>10</v>
      </c>
      <c r="H755" s="167">
        <f t="shared" si="128"/>
        <v>0</v>
      </c>
      <c r="I755" s="163">
        <f t="shared" si="124"/>
        <v>0</v>
      </c>
      <c r="J755" s="163">
        <f t="shared" si="125"/>
        <v>0</v>
      </c>
      <c r="AC755" s="106"/>
      <c r="AD755" s="107"/>
      <c r="AE755" s="108"/>
      <c r="AF755" s="109"/>
      <c r="AG755" s="109"/>
      <c r="AH755" s="110"/>
      <c r="AI755" s="109"/>
    </row>
    <row r="756" spans="1:35" s="251" customFormat="1" x14ac:dyDescent="0.25">
      <c r="A756" s="125" t="s">
        <v>603</v>
      </c>
      <c r="B756" s="128" t="s">
        <v>549</v>
      </c>
      <c r="C756" s="126" t="s">
        <v>550</v>
      </c>
      <c r="D756" s="127">
        <v>36</v>
      </c>
      <c r="E756" s="127" t="s">
        <v>17</v>
      </c>
      <c r="F756" s="148">
        <v>198</v>
      </c>
      <c r="G756" s="127">
        <v>10</v>
      </c>
      <c r="H756" s="175">
        <f>$H$3</f>
        <v>0</v>
      </c>
      <c r="I756" s="163">
        <f t="shared" si="124"/>
        <v>198</v>
      </c>
      <c r="J756" s="163">
        <f t="shared" si="125"/>
        <v>1980</v>
      </c>
      <c r="AC756" s="106"/>
      <c r="AD756" s="107"/>
      <c r="AE756" s="108"/>
      <c r="AF756" s="109"/>
      <c r="AG756" s="109"/>
      <c r="AH756" s="110"/>
      <c r="AI756" s="109"/>
    </row>
    <row r="757" spans="1:35" x14ac:dyDescent="0.25">
      <c r="A757" s="73"/>
      <c r="B757" s="121"/>
      <c r="C757" s="62"/>
      <c r="D757" s="72"/>
      <c r="E757" s="72"/>
      <c r="F757" s="155"/>
      <c r="G757" s="72"/>
    </row>
    <row r="758" spans="1:35" s="162" customFormat="1" ht="20.100000000000001" customHeight="1" thickBot="1" x14ac:dyDescent="0.3">
      <c r="A758" s="159" t="s">
        <v>10</v>
      </c>
      <c r="B758" s="311" t="s">
        <v>778</v>
      </c>
      <c r="C758" s="311"/>
      <c r="D758" s="311"/>
      <c r="E758" s="311"/>
      <c r="F758" s="312"/>
      <c r="G758" s="183" t="s">
        <v>10</v>
      </c>
      <c r="H758" s="161"/>
      <c r="I758" s="178"/>
      <c r="J758" s="178"/>
    </row>
    <row r="759" spans="1:35" s="174" customFormat="1" ht="45" customHeight="1" thickTop="1" x14ac:dyDescent="0.25">
      <c r="A759" s="184"/>
      <c r="B759" s="184" t="s">
        <v>5</v>
      </c>
      <c r="C759" s="184" t="s">
        <v>6</v>
      </c>
      <c r="D759" s="184" t="s">
        <v>247</v>
      </c>
      <c r="E759" s="184" t="s">
        <v>7</v>
      </c>
      <c r="F759" s="185" t="s">
        <v>8</v>
      </c>
      <c r="G759" s="184" t="s">
        <v>9</v>
      </c>
      <c r="H759" s="172" t="s">
        <v>775</v>
      </c>
      <c r="I759" s="173" t="s">
        <v>776</v>
      </c>
      <c r="J759" s="173" t="s">
        <v>777</v>
      </c>
    </row>
    <row r="760" spans="1:35" s="87" customFormat="1" ht="15" customHeight="1" x14ac:dyDescent="0.25">
      <c r="A760" s="103">
        <v>1</v>
      </c>
      <c r="B760" s="139" t="s">
        <v>764</v>
      </c>
      <c r="C760" s="104" t="s">
        <v>765</v>
      </c>
      <c r="D760" s="105" t="s">
        <v>13</v>
      </c>
      <c r="E760" s="105">
        <v>14</v>
      </c>
      <c r="F760" s="156">
        <v>8995</v>
      </c>
      <c r="G760" s="105">
        <v>2</v>
      </c>
      <c r="H760" s="167">
        <f t="shared" ref="H760:H768" si="129">$H$2</f>
        <v>0</v>
      </c>
      <c r="I760" s="163">
        <f t="shared" ref="I760:I768" si="130">ROUND(F760-(F760*H760),2)</f>
        <v>8995</v>
      </c>
      <c r="J760" s="163">
        <f t="shared" ref="J760:J768" si="131">ROUND((I760*G760),2)</f>
        <v>17990</v>
      </c>
      <c r="K760" s="226" t="s">
        <v>864</v>
      </c>
    </row>
    <row r="761" spans="1:35" s="87" customFormat="1" ht="15" customHeight="1" x14ac:dyDescent="0.25">
      <c r="A761" s="103">
        <v>2</v>
      </c>
      <c r="B761" s="139" t="s">
        <v>766</v>
      </c>
      <c r="C761" s="104" t="s">
        <v>767</v>
      </c>
      <c r="D761" s="105" t="s">
        <v>13</v>
      </c>
      <c r="E761" s="105">
        <v>14</v>
      </c>
      <c r="F761" s="156">
        <v>26995</v>
      </c>
      <c r="G761" s="105">
        <v>0</v>
      </c>
      <c r="H761" s="167">
        <f t="shared" si="129"/>
        <v>0</v>
      </c>
      <c r="I761" s="163">
        <f t="shared" si="130"/>
        <v>26995</v>
      </c>
      <c r="J761" s="163">
        <f t="shared" si="131"/>
        <v>0</v>
      </c>
    </row>
    <row r="762" spans="1:35" x14ac:dyDescent="0.25">
      <c r="A762" s="61">
        <v>6</v>
      </c>
      <c r="B762" s="139" t="s">
        <v>217</v>
      </c>
      <c r="C762" s="62" t="s">
        <v>218</v>
      </c>
      <c r="D762" s="72" t="s">
        <v>13</v>
      </c>
      <c r="E762" s="72">
        <v>14</v>
      </c>
      <c r="F762" s="155">
        <v>200</v>
      </c>
      <c r="G762" s="72">
        <v>0</v>
      </c>
      <c r="H762" s="167">
        <f t="shared" si="129"/>
        <v>0</v>
      </c>
      <c r="I762" s="163">
        <f t="shared" si="130"/>
        <v>200</v>
      </c>
      <c r="J762" s="163">
        <f t="shared" si="131"/>
        <v>0</v>
      </c>
    </row>
    <row r="763" spans="1:35" x14ac:dyDescent="0.25">
      <c r="A763" s="61">
        <v>7</v>
      </c>
      <c r="B763" s="139" t="s">
        <v>237</v>
      </c>
      <c r="C763" s="62" t="s">
        <v>238</v>
      </c>
      <c r="D763" s="72" t="s">
        <v>13</v>
      </c>
      <c r="E763" s="72">
        <v>14</v>
      </c>
      <c r="F763" s="155">
        <v>650</v>
      </c>
      <c r="G763" s="72">
        <v>38</v>
      </c>
      <c r="H763" s="167">
        <f t="shared" si="129"/>
        <v>0</v>
      </c>
      <c r="I763" s="163">
        <f t="shared" si="130"/>
        <v>650</v>
      </c>
      <c r="J763" s="163">
        <f t="shared" si="131"/>
        <v>24700</v>
      </c>
    </row>
    <row r="764" spans="1:35" x14ac:dyDescent="0.25">
      <c r="A764" s="61">
        <v>8</v>
      </c>
      <c r="B764" s="139" t="s">
        <v>214</v>
      </c>
      <c r="C764" s="62" t="s">
        <v>437</v>
      </c>
      <c r="D764" s="72" t="s">
        <v>13</v>
      </c>
      <c r="E764" s="72">
        <v>14</v>
      </c>
      <c r="F764" s="155">
        <v>1900</v>
      </c>
      <c r="G764" s="72">
        <v>10</v>
      </c>
      <c r="H764" s="167">
        <f t="shared" si="129"/>
        <v>0</v>
      </c>
      <c r="I764" s="163">
        <f t="shared" si="130"/>
        <v>1900</v>
      </c>
      <c r="J764" s="163">
        <f t="shared" si="131"/>
        <v>19000</v>
      </c>
      <c r="K764" s="226" t="s">
        <v>862</v>
      </c>
    </row>
    <row r="765" spans="1:35" x14ac:dyDescent="0.25">
      <c r="A765" s="61">
        <v>9</v>
      </c>
      <c r="B765" s="139" t="s">
        <v>438</v>
      </c>
      <c r="C765" s="62" t="s">
        <v>215</v>
      </c>
      <c r="D765" s="72" t="s">
        <v>13</v>
      </c>
      <c r="E765" s="72">
        <v>14</v>
      </c>
      <c r="F765" s="155">
        <v>100</v>
      </c>
      <c r="G765" s="72">
        <v>12</v>
      </c>
      <c r="H765" s="167">
        <f t="shared" si="129"/>
        <v>0</v>
      </c>
      <c r="I765" s="163">
        <f t="shared" si="130"/>
        <v>100</v>
      </c>
      <c r="J765" s="163">
        <f t="shared" si="131"/>
        <v>1200</v>
      </c>
    </row>
    <row r="766" spans="1:35" x14ac:dyDescent="0.25">
      <c r="A766" s="61">
        <v>10</v>
      </c>
      <c r="B766" s="139" t="s">
        <v>439</v>
      </c>
      <c r="C766" s="62" t="s">
        <v>216</v>
      </c>
      <c r="D766" s="72" t="s">
        <v>13</v>
      </c>
      <c r="E766" s="72">
        <v>14</v>
      </c>
      <c r="F766" s="155">
        <v>100</v>
      </c>
      <c r="G766" s="72">
        <v>12</v>
      </c>
      <c r="H766" s="167">
        <f t="shared" si="129"/>
        <v>0</v>
      </c>
      <c r="I766" s="163">
        <f t="shared" si="130"/>
        <v>100</v>
      </c>
      <c r="J766" s="163">
        <f t="shared" si="131"/>
        <v>1200</v>
      </c>
    </row>
    <row r="767" spans="1:35" x14ac:dyDescent="0.25">
      <c r="A767" s="61">
        <v>11</v>
      </c>
      <c r="B767" s="139" t="s">
        <v>88</v>
      </c>
      <c r="C767" s="62" t="s">
        <v>89</v>
      </c>
      <c r="D767" s="72" t="s">
        <v>13</v>
      </c>
      <c r="E767" s="72">
        <v>14</v>
      </c>
      <c r="F767" s="155">
        <v>150</v>
      </c>
      <c r="G767" s="72">
        <v>12</v>
      </c>
      <c r="H767" s="167">
        <f t="shared" si="129"/>
        <v>0</v>
      </c>
      <c r="I767" s="163">
        <f t="shared" si="130"/>
        <v>150</v>
      </c>
      <c r="J767" s="163">
        <f t="shared" si="131"/>
        <v>1800</v>
      </c>
    </row>
    <row r="768" spans="1:35" s="87" customFormat="1" x14ac:dyDescent="0.25">
      <c r="A768" s="258" t="s">
        <v>385</v>
      </c>
      <c r="B768" s="259" t="s">
        <v>18</v>
      </c>
      <c r="C768" s="104" t="s">
        <v>19</v>
      </c>
      <c r="D768" s="105" t="s">
        <v>13</v>
      </c>
      <c r="E768" s="105">
        <v>14</v>
      </c>
      <c r="F768" s="156">
        <v>50</v>
      </c>
      <c r="G768" s="105">
        <v>11</v>
      </c>
      <c r="H768" s="167">
        <f t="shared" si="129"/>
        <v>0</v>
      </c>
      <c r="I768" s="163">
        <f t="shared" si="130"/>
        <v>50</v>
      </c>
      <c r="J768" s="163">
        <f t="shared" si="131"/>
        <v>550</v>
      </c>
    </row>
    <row r="769" spans="1:10" x14ac:dyDescent="0.25">
      <c r="A769" s="64"/>
      <c r="B769" s="140"/>
      <c r="C769" s="63"/>
      <c r="D769" s="58"/>
      <c r="E769" s="58"/>
      <c r="F769" s="157"/>
      <c r="G769" s="58"/>
    </row>
    <row r="770" spans="1:10" s="162" customFormat="1" ht="20.100000000000001" customHeight="1" thickBot="1" x14ac:dyDescent="0.3">
      <c r="A770" s="159" t="s">
        <v>10</v>
      </c>
      <c r="B770" s="311" t="s">
        <v>248</v>
      </c>
      <c r="C770" s="311"/>
      <c r="D770" s="311"/>
      <c r="E770" s="311"/>
      <c r="F770" s="311"/>
      <c r="G770" s="186">
        <f>G772+G774+G775+G776+G777+G782</f>
        <v>315</v>
      </c>
      <c r="H770" s="161"/>
      <c r="I770" s="178"/>
      <c r="J770" s="178"/>
    </row>
    <row r="771" spans="1:10" s="174" customFormat="1" ht="45" customHeight="1" thickTop="1" x14ac:dyDescent="0.25">
      <c r="A771" s="184"/>
      <c r="B771" s="184" t="s">
        <v>5</v>
      </c>
      <c r="C771" s="184" t="s">
        <v>6</v>
      </c>
      <c r="D771" s="184" t="s">
        <v>247</v>
      </c>
      <c r="E771" s="184" t="s">
        <v>7</v>
      </c>
      <c r="F771" s="185" t="s">
        <v>8</v>
      </c>
      <c r="G771" s="184" t="s">
        <v>9</v>
      </c>
      <c r="H771" s="172" t="s">
        <v>775</v>
      </c>
      <c r="I771" s="173" t="s">
        <v>776</v>
      </c>
      <c r="J771" s="173" t="s">
        <v>777</v>
      </c>
    </row>
    <row r="772" spans="1:10" x14ac:dyDescent="0.25">
      <c r="A772" s="61">
        <v>12</v>
      </c>
      <c r="B772" s="139" t="s">
        <v>52</v>
      </c>
      <c r="C772" s="62" t="s">
        <v>239</v>
      </c>
      <c r="D772" s="72" t="s">
        <v>13</v>
      </c>
      <c r="E772" s="72">
        <v>14</v>
      </c>
      <c r="F772" s="155">
        <v>255</v>
      </c>
      <c r="G772" s="72">
        <v>100</v>
      </c>
      <c r="H772" s="167">
        <f t="shared" ref="H772:H782" si="132">$H$2</f>
        <v>0</v>
      </c>
      <c r="I772" s="163">
        <f>ROUND(F772-(F772*H772),2)</f>
        <v>255</v>
      </c>
      <c r="J772" s="163">
        <f>ROUND((I772*G772),2)</f>
        <v>25500</v>
      </c>
    </row>
    <row r="773" spans="1:10" x14ac:dyDescent="0.25">
      <c r="A773" s="61">
        <v>13</v>
      </c>
      <c r="B773" s="139" t="s">
        <v>53</v>
      </c>
      <c r="C773" s="62" t="s">
        <v>54</v>
      </c>
      <c r="D773" s="72" t="s">
        <v>13</v>
      </c>
      <c r="E773" s="72">
        <v>14</v>
      </c>
      <c r="F773" s="155">
        <v>75</v>
      </c>
      <c r="G773" s="72">
        <f>G772</f>
        <v>100</v>
      </c>
      <c r="H773" s="167">
        <f t="shared" si="132"/>
        <v>0</v>
      </c>
      <c r="I773" s="163">
        <f t="shared" ref="I773:I785" si="133">ROUND(F773-(F773*H773),2)</f>
        <v>75</v>
      </c>
      <c r="J773" s="163">
        <f t="shared" ref="J773:J785" si="134">ROUND((I773*G773),2)</f>
        <v>7500</v>
      </c>
    </row>
    <row r="774" spans="1:10" x14ac:dyDescent="0.25">
      <c r="A774" s="61">
        <v>14</v>
      </c>
      <c r="B774" s="139" t="s">
        <v>55</v>
      </c>
      <c r="C774" s="62" t="s">
        <v>241</v>
      </c>
      <c r="D774" s="72" t="s">
        <v>13</v>
      </c>
      <c r="E774" s="72">
        <v>21</v>
      </c>
      <c r="F774" s="155">
        <v>575</v>
      </c>
      <c r="G774" s="72">
        <v>145</v>
      </c>
      <c r="H774" s="167">
        <f t="shared" si="132"/>
        <v>0</v>
      </c>
      <c r="I774" s="163">
        <f t="shared" si="133"/>
        <v>575</v>
      </c>
      <c r="J774" s="163">
        <f t="shared" si="134"/>
        <v>83375</v>
      </c>
    </row>
    <row r="775" spans="1:10" x14ac:dyDescent="0.25">
      <c r="A775" s="73">
        <v>15</v>
      </c>
      <c r="B775" s="141" t="s">
        <v>56</v>
      </c>
      <c r="C775" s="62" t="s">
        <v>242</v>
      </c>
      <c r="D775" s="72" t="s">
        <v>13</v>
      </c>
      <c r="E775" s="72">
        <v>56</v>
      </c>
      <c r="F775" s="155">
        <v>795</v>
      </c>
      <c r="G775" s="72">
        <v>45</v>
      </c>
      <c r="H775" s="167">
        <f t="shared" si="132"/>
        <v>0</v>
      </c>
      <c r="I775" s="163">
        <f t="shared" si="133"/>
        <v>795</v>
      </c>
      <c r="J775" s="163">
        <f t="shared" si="134"/>
        <v>35775</v>
      </c>
    </row>
    <row r="776" spans="1:10" x14ac:dyDescent="0.25">
      <c r="A776" s="73">
        <v>16</v>
      </c>
      <c r="B776" s="141" t="s">
        <v>57</v>
      </c>
      <c r="C776" s="62" t="s">
        <v>58</v>
      </c>
      <c r="D776" s="72" t="s">
        <v>13</v>
      </c>
      <c r="E776" s="72">
        <v>21</v>
      </c>
      <c r="F776" s="155">
        <v>490</v>
      </c>
      <c r="G776" s="72">
        <v>10</v>
      </c>
      <c r="H776" s="167">
        <f t="shared" si="132"/>
        <v>0</v>
      </c>
      <c r="I776" s="163">
        <f t="shared" si="133"/>
        <v>490</v>
      </c>
      <c r="J776" s="163">
        <f t="shared" si="134"/>
        <v>4900</v>
      </c>
    </row>
    <row r="777" spans="1:10" x14ac:dyDescent="0.25">
      <c r="A777" s="73">
        <v>17</v>
      </c>
      <c r="B777" s="141" t="s">
        <v>59</v>
      </c>
      <c r="C777" s="62" t="s">
        <v>243</v>
      </c>
      <c r="D777" s="72" t="s">
        <v>13</v>
      </c>
      <c r="E777" s="72">
        <v>15</v>
      </c>
      <c r="F777" s="155">
        <v>1495</v>
      </c>
      <c r="G777" s="72">
        <v>9</v>
      </c>
      <c r="H777" s="167">
        <f t="shared" si="132"/>
        <v>0</v>
      </c>
      <c r="I777" s="163">
        <f t="shared" si="133"/>
        <v>1495</v>
      </c>
      <c r="J777" s="163">
        <f t="shared" si="134"/>
        <v>13455</v>
      </c>
    </row>
    <row r="778" spans="1:10" x14ac:dyDescent="0.25">
      <c r="A778" s="73">
        <v>17.100000000000001</v>
      </c>
      <c r="B778" s="121" t="s">
        <v>244</v>
      </c>
      <c r="C778" s="62" t="s">
        <v>245</v>
      </c>
      <c r="D778" s="72" t="s">
        <v>13</v>
      </c>
      <c r="E778" s="72">
        <v>14</v>
      </c>
      <c r="F778" s="155">
        <v>0</v>
      </c>
      <c r="G778" s="72">
        <f>G777</f>
        <v>9</v>
      </c>
      <c r="H778" s="167">
        <f t="shared" si="132"/>
        <v>0</v>
      </c>
      <c r="I778" s="163">
        <f t="shared" si="133"/>
        <v>0</v>
      </c>
      <c r="J778" s="163">
        <f t="shared" si="134"/>
        <v>0</v>
      </c>
    </row>
    <row r="779" spans="1:10" x14ac:dyDescent="0.25">
      <c r="A779" s="73">
        <v>18</v>
      </c>
      <c r="B779" s="141" t="s">
        <v>440</v>
      </c>
      <c r="C779" s="62" t="s">
        <v>441</v>
      </c>
      <c r="D779" s="72" t="s">
        <v>13</v>
      </c>
      <c r="E779" s="72">
        <v>14</v>
      </c>
      <c r="F779" s="155">
        <v>350</v>
      </c>
      <c r="G779" s="72">
        <f>G777</f>
        <v>9</v>
      </c>
      <c r="H779" s="167">
        <f t="shared" si="132"/>
        <v>0</v>
      </c>
      <c r="I779" s="163">
        <f t="shared" si="133"/>
        <v>350</v>
      </c>
      <c r="J779" s="163">
        <f t="shared" si="134"/>
        <v>3150</v>
      </c>
    </row>
    <row r="780" spans="1:10" x14ac:dyDescent="0.25">
      <c r="A780" s="129">
        <v>24</v>
      </c>
      <c r="B780" s="142" t="s">
        <v>85</v>
      </c>
      <c r="C780" s="63" t="s">
        <v>86</v>
      </c>
      <c r="D780" s="58" t="s">
        <v>13</v>
      </c>
      <c r="E780" s="58">
        <v>14</v>
      </c>
      <c r="F780" s="157">
        <v>65</v>
      </c>
      <c r="G780" s="58">
        <f>G775</f>
        <v>45</v>
      </c>
      <c r="H780" s="167">
        <f t="shared" si="132"/>
        <v>0</v>
      </c>
      <c r="I780" s="163">
        <f t="shared" si="133"/>
        <v>65</v>
      </c>
      <c r="J780" s="163">
        <f t="shared" si="134"/>
        <v>2925</v>
      </c>
    </row>
    <row r="781" spans="1:10" x14ac:dyDescent="0.25">
      <c r="A781" s="129">
        <v>25</v>
      </c>
      <c r="B781" s="142" t="s">
        <v>87</v>
      </c>
      <c r="C781" s="63" t="s">
        <v>60</v>
      </c>
      <c r="D781" s="58" t="s">
        <v>13</v>
      </c>
      <c r="E781" s="58">
        <v>14</v>
      </c>
      <c r="F781" s="157">
        <v>10</v>
      </c>
      <c r="G781" s="58">
        <f>G780</f>
        <v>45</v>
      </c>
      <c r="H781" s="167">
        <f t="shared" si="132"/>
        <v>0</v>
      </c>
      <c r="I781" s="163">
        <f t="shared" si="133"/>
        <v>10</v>
      </c>
      <c r="J781" s="163">
        <f t="shared" si="134"/>
        <v>450</v>
      </c>
    </row>
    <row r="782" spans="1:10" x14ac:dyDescent="0.25">
      <c r="A782" s="129">
        <v>29</v>
      </c>
      <c r="B782" s="142" t="s">
        <v>487</v>
      </c>
      <c r="C782" s="63" t="s">
        <v>488</v>
      </c>
      <c r="D782" s="58" t="s">
        <v>13</v>
      </c>
      <c r="E782" s="58">
        <v>21</v>
      </c>
      <c r="F782" s="157">
        <v>2750</v>
      </c>
      <c r="G782" s="58">
        <v>6</v>
      </c>
      <c r="H782" s="167">
        <f t="shared" si="132"/>
        <v>0</v>
      </c>
      <c r="I782" s="163">
        <f t="shared" si="133"/>
        <v>2750</v>
      </c>
      <c r="J782" s="163">
        <f t="shared" si="134"/>
        <v>16500</v>
      </c>
    </row>
    <row r="783" spans="1:10" x14ac:dyDescent="0.25">
      <c r="A783" s="129" t="s">
        <v>489</v>
      </c>
      <c r="B783" s="143" t="s">
        <v>490</v>
      </c>
      <c r="C783" s="63" t="s">
        <v>491</v>
      </c>
      <c r="D783" s="58">
        <v>36</v>
      </c>
      <c r="E783" s="58" t="s">
        <v>17</v>
      </c>
      <c r="F783" s="157">
        <v>660</v>
      </c>
      <c r="G783" s="58">
        <f>G782</f>
        <v>6</v>
      </c>
      <c r="H783" s="175">
        <f>$H$3</f>
        <v>0</v>
      </c>
      <c r="I783" s="163">
        <f t="shared" si="133"/>
        <v>660</v>
      </c>
      <c r="J783" s="163">
        <f t="shared" si="134"/>
        <v>3960</v>
      </c>
    </row>
    <row r="784" spans="1:10" x14ac:dyDescent="0.25">
      <c r="A784" s="129">
        <v>29.1</v>
      </c>
      <c r="B784" s="143" t="s">
        <v>492</v>
      </c>
      <c r="C784" s="63" t="s">
        <v>60</v>
      </c>
      <c r="D784" s="58" t="s">
        <v>13</v>
      </c>
      <c r="E784" s="58">
        <v>21</v>
      </c>
      <c r="F784" s="157">
        <v>0</v>
      </c>
      <c r="G784" s="58">
        <f>G782</f>
        <v>6</v>
      </c>
      <c r="H784" s="167">
        <f>$H$2</f>
        <v>0</v>
      </c>
      <c r="I784" s="163">
        <f t="shared" si="133"/>
        <v>0</v>
      </c>
      <c r="J784" s="163">
        <f t="shared" si="134"/>
        <v>0</v>
      </c>
    </row>
    <row r="785" spans="1:10" x14ac:dyDescent="0.25">
      <c r="A785" s="191"/>
      <c r="B785" s="192" t="s">
        <v>780</v>
      </c>
      <c r="C785" s="63" t="s">
        <v>781</v>
      </c>
      <c r="D785" s="58" t="s">
        <v>13</v>
      </c>
      <c r="E785" s="58">
        <v>21</v>
      </c>
      <c r="F785" s="193">
        <v>5</v>
      </c>
      <c r="G785" s="58">
        <v>50</v>
      </c>
      <c r="H785" s="167">
        <f>$H$2</f>
        <v>0</v>
      </c>
      <c r="I785" s="163">
        <f t="shared" si="133"/>
        <v>5</v>
      </c>
      <c r="J785" s="163">
        <f t="shared" si="134"/>
        <v>250</v>
      </c>
    </row>
    <row r="786" spans="1:10" x14ac:dyDescent="0.25">
      <c r="A786" s="129"/>
      <c r="B786" s="143"/>
      <c r="C786" s="63"/>
      <c r="D786" s="58"/>
      <c r="E786" s="58"/>
      <c r="F786" s="157"/>
      <c r="G786" s="58"/>
    </row>
    <row r="787" spans="1:10" s="179" customFormat="1" ht="20.100000000000001" customHeight="1" thickBot="1" x14ac:dyDescent="0.3">
      <c r="A787" s="159" t="s">
        <v>10</v>
      </c>
      <c r="B787" s="311" t="s">
        <v>249</v>
      </c>
      <c r="C787" s="311"/>
      <c r="D787" s="311"/>
      <c r="E787" s="311"/>
      <c r="F787" s="312"/>
      <c r="G787" s="183" t="s">
        <v>10</v>
      </c>
      <c r="H787" s="161"/>
      <c r="I787" s="178"/>
      <c r="J787" s="178"/>
    </row>
    <row r="788" spans="1:10" s="174" customFormat="1" ht="45" customHeight="1" thickTop="1" x14ac:dyDescent="0.25">
      <c r="A788" s="184"/>
      <c r="B788" s="184" t="s">
        <v>5</v>
      </c>
      <c r="C788" s="184" t="s">
        <v>6</v>
      </c>
      <c r="D788" s="184" t="s">
        <v>247</v>
      </c>
      <c r="E788" s="184" t="s">
        <v>7</v>
      </c>
      <c r="F788" s="185" t="s">
        <v>8</v>
      </c>
      <c r="G788" s="184" t="s">
        <v>9</v>
      </c>
      <c r="H788" s="172" t="s">
        <v>775</v>
      </c>
      <c r="I788" s="173" t="s">
        <v>776</v>
      </c>
      <c r="J788" s="173" t="s">
        <v>777</v>
      </c>
    </row>
    <row r="789" spans="1:10" x14ac:dyDescent="0.25">
      <c r="A789" s="73">
        <v>20</v>
      </c>
      <c r="B789" s="141" t="s">
        <v>447</v>
      </c>
      <c r="C789" s="62" t="s">
        <v>448</v>
      </c>
      <c r="D789" s="72" t="s">
        <v>13</v>
      </c>
      <c r="E789" s="72">
        <v>21</v>
      </c>
      <c r="F789" s="155">
        <v>11900</v>
      </c>
      <c r="G789" s="72">
        <v>2</v>
      </c>
      <c r="H789" s="167">
        <f>$H$2</f>
        <v>0</v>
      </c>
      <c r="I789" s="163">
        <f t="shared" ref="I789:I809" si="135">ROUND(F789-(F789*H789),2)</f>
        <v>11900</v>
      </c>
      <c r="J789" s="163">
        <f t="shared" ref="J789:J809" si="136">ROUND((I789*G789),2)</f>
        <v>23800</v>
      </c>
    </row>
    <row r="790" spans="1:10" x14ac:dyDescent="0.25">
      <c r="A790" s="73" t="s">
        <v>449</v>
      </c>
      <c r="B790" s="121" t="s">
        <v>450</v>
      </c>
      <c r="C790" s="62" t="s">
        <v>451</v>
      </c>
      <c r="D790" s="72">
        <v>36</v>
      </c>
      <c r="E790" s="72" t="s">
        <v>17</v>
      </c>
      <c r="F790" s="155">
        <v>3213</v>
      </c>
      <c r="G790" s="72">
        <f>$G$789</f>
        <v>2</v>
      </c>
      <c r="H790" s="175">
        <f>$H$3</f>
        <v>0</v>
      </c>
      <c r="I790" s="163">
        <f t="shared" si="135"/>
        <v>3213</v>
      </c>
      <c r="J790" s="163">
        <f t="shared" si="136"/>
        <v>6426</v>
      </c>
    </row>
    <row r="791" spans="1:10" x14ac:dyDescent="0.25">
      <c r="A791" s="73">
        <v>20.100000000000001</v>
      </c>
      <c r="B791" s="121" t="s">
        <v>63</v>
      </c>
      <c r="C791" s="62" t="s">
        <v>64</v>
      </c>
      <c r="D791" s="72" t="s">
        <v>13</v>
      </c>
      <c r="E791" s="72">
        <v>14</v>
      </c>
      <c r="F791" s="155">
        <v>0</v>
      </c>
      <c r="G791" s="72">
        <f>$G$789</f>
        <v>2</v>
      </c>
      <c r="H791" s="167">
        <f t="shared" ref="H791:H792" si="137">$H$2</f>
        <v>0</v>
      </c>
      <c r="I791" s="163">
        <f t="shared" si="135"/>
        <v>0</v>
      </c>
      <c r="J791" s="163">
        <f t="shared" si="136"/>
        <v>0</v>
      </c>
    </row>
    <row r="792" spans="1:10" x14ac:dyDescent="0.25">
      <c r="A792" s="73">
        <v>20.2</v>
      </c>
      <c r="B792" s="121" t="s">
        <v>452</v>
      </c>
      <c r="C792" s="62" t="s">
        <v>453</v>
      </c>
      <c r="D792" s="72" t="s">
        <v>13</v>
      </c>
      <c r="E792" s="72">
        <v>14</v>
      </c>
      <c r="F792" s="155">
        <v>468</v>
      </c>
      <c r="G792" s="72">
        <f>$G$789</f>
        <v>2</v>
      </c>
      <c r="H792" s="167">
        <f t="shared" si="137"/>
        <v>0</v>
      </c>
      <c r="I792" s="163">
        <f t="shared" si="135"/>
        <v>468</v>
      </c>
      <c r="J792" s="163">
        <f t="shared" si="136"/>
        <v>936</v>
      </c>
    </row>
    <row r="793" spans="1:10" x14ac:dyDescent="0.25">
      <c r="A793" s="73">
        <v>20.3</v>
      </c>
      <c r="B793" s="121" t="s">
        <v>71</v>
      </c>
      <c r="C793" s="62" t="s">
        <v>246</v>
      </c>
      <c r="D793" s="72" t="s">
        <v>13</v>
      </c>
      <c r="E793" s="72">
        <v>14</v>
      </c>
      <c r="F793" s="155">
        <v>30</v>
      </c>
      <c r="G793" s="72">
        <f t="shared" ref="G793:G803" si="138">$G$789</f>
        <v>2</v>
      </c>
      <c r="H793" s="167">
        <f t="shared" ref="H793:H794" si="139">$H$2</f>
        <v>0</v>
      </c>
      <c r="I793" s="163">
        <f t="shared" si="135"/>
        <v>30</v>
      </c>
      <c r="J793" s="163">
        <f t="shared" si="136"/>
        <v>60</v>
      </c>
    </row>
    <row r="794" spans="1:10" x14ac:dyDescent="0.25">
      <c r="A794" s="73">
        <v>20.399999999999999</v>
      </c>
      <c r="B794" s="121" t="s">
        <v>65</v>
      </c>
      <c r="C794" s="62" t="s">
        <v>66</v>
      </c>
      <c r="D794" s="72" t="s">
        <v>13</v>
      </c>
      <c r="E794" s="72">
        <v>14</v>
      </c>
      <c r="F794" s="155">
        <v>1500</v>
      </c>
      <c r="G794" s="72">
        <f t="shared" si="138"/>
        <v>2</v>
      </c>
      <c r="H794" s="167">
        <f t="shared" si="139"/>
        <v>0</v>
      </c>
      <c r="I794" s="163">
        <f t="shared" si="135"/>
        <v>1500</v>
      </c>
      <c r="J794" s="163">
        <f t="shared" si="136"/>
        <v>3000</v>
      </c>
    </row>
    <row r="795" spans="1:10" x14ac:dyDescent="0.25">
      <c r="A795" s="73" t="s">
        <v>454</v>
      </c>
      <c r="B795" s="121" t="s">
        <v>455</v>
      </c>
      <c r="C795" s="62" t="s">
        <v>456</v>
      </c>
      <c r="D795" s="72">
        <v>36</v>
      </c>
      <c r="E795" s="72" t="s">
        <v>17</v>
      </c>
      <c r="F795" s="155">
        <v>777</v>
      </c>
      <c r="G795" s="72">
        <f t="shared" si="138"/>
        <v>2</v>
      </c>
      <c r="H795" s="175">
        <f>$H$3</f>
        <v>0</v>
      </c>
      <c r="I795" s="163">
        <f t="shared" si="135"/>
        <v>777</v>
      </c>
      <c r="J795" s="163">
        <f t="shared" si="136"/>
        <v>1554</v>
      </c>
    </row>
    <row r="796" spans="1:10" x14ac:dyDescent="0.25">
      <c r="A796" s="73">
        <v>20.5</v>
      </c>
      <c r="B796" s="121" t="s">
        <v>442</v>
      </c>
      <c r="C796" s="62" t="s">
        <v>74</v>
      </c>
      <c r="D796" s="72" t="s">
        <v>13</v>
      </c>
      <c r="E796" s="72">
        <v>49</v>
      </c>
      <c r="F796" s="155">
        <v>499</v>
      </c>
      <c r="G796" s="72">
        <f t="shared" si="138"/>
        <v>2</v>
      </c>
      <c r="H796" s="167">
        <f t="shared" ref="H796:H809" si="140">$H$2</f>
        <v>0</v>
      </c>
      <c r="I796" s="163">
        <f t="shared" si="135"/>
        <v>499</v>
      </c>
      <c r="J796" s="163">
        <f t="shared" si="136"/>
        <v>998</v>
      </c>
    </row>
    <row r="797" spans="1:10" x14ac:dyDescent="0.25">
      <c r="A797" s="73">
        <v>20.6</v>
      </c>
      <c r="B797" s="121" t="s">
        <v>443</v>
      </c>
      <c r="C797" s="62" t="s">
        <v>444</v>
      </c>
      <c r="D797" s="72" t="s">
        <v>13</v>
      </c>
      <c r="E797" s="72">
        <v>14</v>
      </c>
      <c r="F797" s="155">
        <v>99</v>
      </c>
      <c r="G797" s="72">
        <f t="shared" si="138"/>
        <v>2</v>
      </c>
      <c r="H797" s="167">
        <f t="shared" si="140"/>
        <v>0</v>
      </c>
      <c r="I797" s="163">
        <f t="shared" si="135"/>
        <v>99</v>
      </c>
      <c r="J797" s="163">
        <f t="shared" si="136"/>
        <v>198</v>
      </c>
    </row>
    <row r="798" spans="1:10" x14ac:dyDescent="0.25">
      <c r="A798" s="73">
        <v>20.7</v>
      </c>
      <c r="B798" s="121" t="s">
        <v>457</v>
      </c>
      <c r="C798" s="62" t="s">
        <v>82</v>
      </c>
      <c r="D798" s="72" t="s">
        <v>13</v>
      </c>
      <c r="E798" s="72">
        <v>14</v>
      </c>
      <c r="F798" s="155">
        <v>0</v>
      </c>
      <c r="G798" s="72">
        <f t="shared" si="138"/>
        <v>2</v>
      </c>
      <c r="H798" s="167">
        <f t="shared" si="140"/>
        <v>0</v>
      </c>
      <c r="I798" s="163">
        <f t="shared" si="135"/>
        <v>0</v>
      </c>
      <c r="J798" s="163">
        <f t="shared" si="136"/>
        <v>0</v>
      </c>
    </row>
    <row r="799" spans="1:10" ht="24" customHeight="1" x14ac:dyDescent="0.25">
      <c r="A799" s="73">
        <v>20.8</v>
      </c>
      <c r="B799" s="121" t="s">
        <v>75</v>
      </c>
      <c r="C799" s="62" t="s">
        <v>76</v>
      </c>
      <c r="D799" s="72" t="s">
        <v>13</v>
      </c>
      <c r="E799" s="72">
        <v>14</v>
      </c>
      <c r="F799" s="155">
        <v>0</v>
      </c>
      <c r="G799" s="72">
        <f t="shared" si="138"/>
        <v>2</v>
      </c>
      <c r="H799" s="167">
        <f t="shared" si="140"/>
        <v>0</v>
      </c>
      <c r="I799" s="163">
        <f t="shared" si="135"/>
        <v>0</v>
      </c>
      <c r="J799" s="163">
        <f t="shared" si="136"/>
        <v>0</v>
      </c>
    </row>
    <row r="800" spans="1:10" x14ac:dyDescent="0.25">
      <c r="A800" s="73">
        <v>20.9</v>
      </c>
      <c r="B800" s="121" t="s">
        <v>77</v>
      </c>
      <c r="C800" s="62" t="s">
        <v>78</v>
      </c>
      <c r="D800" s="72" t="s">
        <v>13</v>
      </c>
      <c r="E800" s="72">
        <v>42</v>
      </c>
      <c r="F800" s="155">
        <v>0</v>
      </c>
      <c r="G800" s="72">
        <f t="shared" si="138"/>
        <v>2</v>
      </c>
      <c r="H800" s="167">
        <f t="shared" si="140"/>
        <v>0</v>
      </c>
      <c r="I800" s="163">
        <f t="shared" si="135"/>
        <v>0</v>
      </c>
      <c r="J800" s="163">
        <f t="shared" si="136"/>
        <v>0</v>
      </c>
    </row>
    <row r="801" spans="1:10" x14ac:dyDescent="0.25">
      <c r="A801" s="73">
        <v>20.100000000000001</v>
      </c>
      <c r="B801" s="121" t="s">
        <v>458</v>
      </c>
      <c r="C801" s="62" t="s">
        <v>459</v>
      </c>
      <c r="D801" s="72" t="s">
        <v>13</v>
      </c>
      <c r="E801" s="72">
        <v>21</v>
      </c>
      <c r="F801" s="155">
        <v>0</v>
      </c>
      <c r="G801" s="72">
        <f t="shared" si="138"/>
        <v>2</v>
      </c>
      <c r="H801" s="167">
        <f t="shared" si="140"/>
        <v>0</v>
      </c>
      <c r="I801" s="163">
        <f t="shared" si="135"/>
        <v>0</v>
      </c>
      <c r="J801" s="163">
        <f t="shared" si="136"/>
        <v>0</v>
      </c>
    </row>
    <row r="802" spans="1:10" x14ac:dyDescent="0.25">
      <c r="A802" s="73">
        <v>20.11</v>
      </c>
      <c r="B802" s="121" t="s">
        <v>460</v>
      </c>
      <c r="C802" s="62" t="s">
        <v>453</v>
      </c>
      <c r="D802" s="72" t="s">
        <v>13</v>
      </c>
      <c r="E802" s="72">
        <v>14</v>
      </c>
      <c r="F802" s="155">
        <v>0</v>
      </c>
      <c r="G802" s="72">
        <f t="shared" si="138"/>
        <v>2</v>
      </c>
      <c r="H802" s="167">
        <f t="shared" si="140"/>
        <v>0</v>
      </c>
      <c r="I802" s="163">
        <f t="shared" si="135"/>
        <v>0</v>
      </c>
      <c r="J802" s="163">
        <f t="shared" si="136"/>
        <v>0</v>
      </c>
    </row>
    <row r="803" spans="1:10" x14ac:dyDescent="0.25">
      <c r="A803" s="73">
        <v>20.12</v>
      </c>
      <c r="B803" s="121" t="s">
        <v>461</v>
      </c>
      <c r="C803" s="62" t="s">
        <v>462</v>
      </c>
      <c r="D803" s="72" t="s">
        <v>13</v>
      </c>
      <c r="E803" s="72">
        <v>14</v>
      </c>
      <c r="F803" s="155">
        <v>0</v>
      </c>
      <c r="G803" s="72">
        <f t="shared" si="138"/>
        <v>2</v>
      </c>
      <c r="H803" s="167">
        <f t="shared" si="140"/>
        <v>0</v>
      </c>
      <c r="I803" s="163">
        <f t="shared" si="135"/>
        <v>0</v>
      </c>
      <c r="J803" s="163">
        <f t="shared" si="136"/>
        <v>0</v>
      </c>
    </row>
    <row r="804" spans="1:10" x14ac:dyDescent="0.25">
      <c r="A804" s="73">
        <v>20.13</v>
      </c>
      <c r="B804" s="121" t="s">
        <v>79</v>
      </c>
      <c r="C804" s="62" t="s">
        <v>80</v>
      </c>
      <c r="D804" s="72" t="s">
        <v>13</v>
      </c>
      <c r="E804" s="72">
        <v>14</v>
      </c>
      <c r="F804" s="155">
        <v>0</v>
      </c>
      <c r="G804" s="72">
        <f>$G$789*2</f>
        <v>4</v>
      </c>
      <c r="H804" s="167">
        <f t="shared" si="140"/>
        <v>0</v>
      </c>
      <c r="I804" s="163">
        <f t="shared" si="135"/>
        <v>0</v>
      </c>
      <c r="J804" s="163">
        <f t="shared" si="136"/>
        <v>0</v>
      </c>
    </row>
    <row r="805" spans="1:10" x14ac:dyDescent="0.25">
      <c r="A805" s="73">
        <v>20.14</v>
      </c>
      <c r="B805" s="121" t="s">
        <v>63</v>
      </c>
      <c r="C805" s="62" t="s">
        <v>64</v>
      </c>
      <c r="D805" s="72" t="s">
        <v>13</v>
      </c>
      <c r="E805" s="72">
        <v>14</v>
      </c>
      <c r="F805" s="155">
        <v>0</v>
      </c>
      <c r="G805" s="72">
        <f>$G$789</f>
        <v>2</v>
      </c>
      <c r="H805" s="167">
        <f t="shared" si="140"/>
        <v>0</v>
      </c>
      <c r="I805" s="163">
        <f t="shared" si="135"/>
        <v>0</v>
      </c>
      <c r="J805" s="163">
        <f t="shared" si="136"/>
        <v>0</v>
      </c>
    </row>
    <row r="806" spans="1:10" x14ac:dyDescent="0.25">
      <c r="A806" s="73">
        <v>20.149999999999999</v>
      </c>
      <c r="B806" s="121" t="s">
        <v>463</v>
      </c>
      <c r="C806" s="62" t="s">
        <v>81</v>
      </c>
      <c r="D806" s="72" t="s">
        <v>13</v>
      </c>
      <c r="E806" s="72">
        <v>14</v>
      </c>
      <c r="F806" s="155">
        <v>0</v>
      </c>
      <c r="G806" s="72">
        <f>$G$789</f>
        <v>2</v>
      </c>
      <c r="H806" s="167">
        <f t="shared" si="140"/>
        <v>0</v>
      </c>
      <c r="I806" s="163">
        <f t="shared" si="135"/>
        <v>0</v>
      </c>
      <c r="J806" s="163">
        <f t="shared" si="136"/>
        <v>0</v>
      </c>
    </row>
    <row r="807" spans="1:10" x14ac:dyDescent="0.25">
      <c r="A807" s="73">
        <v>20.16</v>
      </c>
      <c r="B807" s="121" t="s">
        <v>464</v>
      </c>
      <c r="C807" s="62" t="s">
        <v>465</v>
      </c>
      <c r="D807" s="72" t="s">
        <v>13</v>
      </c>
      <c r="E807" s="72">
        <v>14</v>
      </c>
      <c r="F807" s="155">
        <v>0</v>
      </c>
      <c r="G807" s="72">
        <f>$G$789</f>
        <v>2</v>
      </c>
      <c r="H807" s="167">
        <f t="shared" si="140"/>
        <v>0</v>
      </c>
      <c r="I807" s="163">
        <f t="shared" si="135"/>
        <v>0</v>
      </c>
      <c r="J807" s="163">
        <f t="shared" si="136"/>
        <v>0</v>
      </c>
    </row>
    <row r="808" spans="1:10" x14ac:dyDescent="0.25">
      <c r="A808" s="73">
        <v>20.170000000000002</v>
      </c>
      <c r="B808" s="121" t="s">
        <v>466</v>
      </c>
      <c r="C808" s="62" t="s">
        <v>467</v>
      </c>
      <c r="D808" s="72" t="s">
        <v>13</v>
      </c>
      <c r="E808" s="72">
        <v>14</v>
      </c>
      <c r="F808" s="155">
        <v>0</v>
      </c>
      <c r="G808" s="72">
        <f>$G$789</f>
        <v>2</v>
      </c>
      <c r="H808" s="167">
        <f t="shared" si="140"/>
        <v>0</v>
      </c>
      <c r="I808" s="163">
        <f t="shared" si="135"/>
        <v>0</v>
      </c>
      <c r="J808" s="163">
        <f t="shared" si="136"/>
        <v>0</v>
      </c>
    </row>
    <row r="809" spans="1:10" x14ac:dyDescent="0.25">
      <c r="A809" s="73">
        <v>20.18</v>
      </c>
      <c r="B809" s="121" t="s">
        <v>468</v>
      </c>
      <c r="C809" s="62" t="s">
        <v>469</v>
      </c>
      <c r="D809" s="72" t="s">
        <v>13</v>
      </c>
      <c r="E809" s="72">
        <v>14</v>
      </c>
      <c r="F809" s="155">
        <v>0</v>
      </c>
      <c r="G809" s="72">
        <f>$G$789</f>
        <v>2</v>
      </c>
      <c r="H809" s="167">
        <f t="shared" si="140"/>
        <v>0</v>
      </c>
      <c r="I809" s="163">
        <f t="shared" si="135"/>
        <v>0</v>
      </c>
      <c r="J809" s="163">
        <f t="shared" si="136"/>
        <v>0</v>
      </c>
    </row>
    <row r="810" spans="1:10" x14ac:dyDescent="0.25">
      <c r="A810" s="73"/>
      <c r="B810" s="121"/>
      <c r="C810" s="62"/>
      <c r="D810" s="72"/>
      <c r="E810" s="72"/>
      <c r="F810" s="155"/>
      <c r="G810" s="72"/>
    </row>
    <row r="811" spans="1:10" x14ac:dyDescent="0.25">
      <c r="A811" s="73">
        <v>32</v>
      </c>
      <c r="B811" s="141" t="s">
        <v>744</v>
      </c>
      <c r="C811" s="62" t="s">
        <v>745</v>
      </c>
      <c r="D811" s="72" t="s">
        <v>13</v>
      </c>
      <c r="E811" s="72">
        <v>14</v>
      </c>
      <c r="F811" s="155">
        <v>3990</v>
      </c>
      <c r="G811" s="72">
        <v>2</v>
      </c>
      <c r="H811" s="167">
        <f t="shared" ref="H811" si="141">$H$2</f>
        <v>0</v>
      </c>
      <c r="I811" s="182">
        <f t="shared" ref="I811:I833" si="142">ROUND(F811-(F811*H811),2)</f>
        <v>3990</v>
      </c>
      <c r="J811" s="182">
        <f t="shared" ref="J811:J833" si="143">ROUND((I811*G811),2)</f>
        <v>7980</v>
      </c>
    </row>
    <row r="812" spans="1:10" ht="24" customHeight="1" x14ac:dyDescent="0.25">
      <c r="A812" s="73" t="s">
        <v>746</v>
      </c>
      <c r="B812" s="121" t="s">
        <v>747</v>
      </c>
      <c r="C812" s="62" t="s">
        <v>748</v>
      </c>
      <c r="D812" s="72">
        <v>36</v>
      </c>
      <c r="E812" s="72" t="s">
        <v>17</v>
      </c>
      <c r="F812" s="155">
        <v>960</v>
      </c>
      <c r="G812" s="72">
        <f t="shared" ref="G812:G818" si="144">$G$811</f>
        <v>2</v>
      </c>
      <c r="H812" s="175">
        <f>$H$3</f>
        <v>0</v>
      </c>
      <c r="I812" s="182">
        <f t="shared" si="142"/>
        <v>960</v>
      </c>
      <c r="J812" s="182">
        <f t="shared" si="143"/>
        <v>1920</v>
      </c>
    </row>
    <row r="813" spans="1:10" x14ac:dyDescent="0.25">
      <c r="A813" s="73">
        <v>32.1</v>
      </c>
      <c r="B813" s="121" t="s">
        <v>63</v>
      </c>
      <c r="C813" s="62" t="s">
        <v>64</v>
      </c>
      <c r="D813" s="72" t="s">
        <v>13</v>
      </c>
      <c r="E813" s="72">
        <v>14</v>
      </c>
      <c r="F813" s="155">
        <v>0</v>
      </c>
      <c r="G813" s="72">
        <f t="shared" si="144"/>
        <v>2</v>
      </c>
      <c r="H813" s="167">
        <f t="shared" ref="H813:H815" si="145">$H$2</f>
        <v>0</v>
      </c>
      <c r="I813" s="182">
        <f t="shared" si="142"/>
        <v>0</v>
      </c>
      <c r="J813" s="182">
        <f t="shared" si="143"/>
        <v>0</v>
      </c>
    </row>
    <row r="814" spans="1:10" x14ac:dyDescent="0.25">
      <c r="A814" s="73">
        <v>32.200000000000003</v>
      </c>
      <c r="B814" s="121" t="s">
        <v>749</v>
      </c>
      <c r="C814" s="62" t="s">
        <v>750</v>
      </c>
      <c r="D814" s="72" t="s">
        <v>13</v>
      </c>
      <c r="E814" s="72">
        <v>14</v>
      </c>
      <c r="F814" s="155">
        <v>0</v>
      </c>
      <c r="G814" s="72">
        <f t="shared" si="144"/>
        <v>2</v>
      </c>
      <c r="H814" s="167">
        <f t="shared" si="145"/>
        <v>0</v>
      </c>
      <c r="I814" s="182">
        <f t="shared" si="142"/>
        <v>0</v>
      </c>
      <c r="J814" s="182">
        <f t="shared" si="143"/>
        <v>0</v>
      </c>
    </row>
    <row r="815" spans="1:10" x14ac:dyDescent="0.25">
      <c r="A815" s="73">
        <v>32.299999999999997</v>
      </c>
      <c r="B815" s="121" t="s">
        <v>65</v>
      </c>
      <c r="C815" s="62" t="s">
        <v>66</v>
      </c>
      <c r="D815" s="72" t="s">
        <v>13</v>
      </c>
      <c r="E815" s="72">
        <v>14</v>
      </c>
      <c r="F815" s="155">
        <v>1500</v>
      </c>
      <c r="G815" s="72">
        <f t="shared" si="144"/>
        <v>2</v>
      </c>
      <c r="H815" s="167">
        <f t="shared" si="145"/>
        <v>0</v>
      </c>
      <c r="I815" s="182">
        <f t="shared" si="142"/>
        <v>1500</v>
      </c>
      <c r="J815" s="182">
        <f t="shared" si="143"/>
        <v>3000</v>
      </c>
    </row>
    <row r="816" spans="1:10" x14ac:dyDescent="0.25">
      <c r="A816" s="73" t="s">
        <v>751</v>
      </c>
      <c r="B816" s="121" t="s">
        <v>67</v>
      </c>
      <c r="C816" s="62" t="s">
        <v>68</v>
      </c>
      <c r="D816" s="72">
        <v>36</v>
      </c>
      <c r="E816" s="72" t="s">
        <v>17</v>
      </c>
      <c r="F816" s="155">
        <v>777</v>
      </c>
      <c r="G816" s="72">
        <f t="shared" si="144"/>
        <v>2</v>
      </c>
      <c r="H816" s="175">
        <f>$H$3</f>
        <v>0</v>
      </c>
      <c r="I816" s="182">
        <f t="shared" si="142"/>
        <v>777</v>
      </c>
      <c r="J816" s="182">
        <f t="shared" si="143"/>
        <v>1554</v>
      </c>
    </row>
    <row r="817" spans="1:10" x14ac:dyDescent="0.25">
      <c r="A817" s="73">
        <v>32.4</v>
      </c>
      <c r="B817" s="121" t="s">
        <v>443</v>
      </c>
      <c r="C817" s="62" t="s">
        <v>444</v>
      </c>
      <c r="D817" s="72" t="s">
        <v>13</v>
      </c>
      <c r="E817" s="72">
        <v>14</v>
      </c>
      <c r="F817" s="155">
        <v>99</v>
      </c>
      <c r="G817" s="72">
        <f t="shared" si="144"/>
        <v>2</v>
      </c>
      <c r="H817" s="167">
        <f t="shared" ref="H817:H818" si="146">$H$2</f>
        <v>0</v>
      </c>
      <c r="I817" s="182">
        <f t="shared" si="142"/>
        <v>99</v>
      </c>
      <c r="J817" s="182">
        <f t="shared" si="143"/>
        <v>198</v>
      </c>
    </row>
    <row r="818" spans="1:10" x14ac:dyDescent="0.25">
      <c r="A818" s="73">
        <v>32.5</v>
      </c>
      <c r="B818" s="121" t="s">
        <v>452</v>
      </c>
      <c r="C818" s="62" t="s">
        <v>453</v>
      </c>
      <c r="D818" s="72" t="s">
        <v>13</v>
      </c>
      <c r="E818" s="72">
        <v>14</v>
      </c>
      <c r="F818" s="155">
        <v>468</v>
      </c>
      <c r="G818" s="72">
        <f t="shared" si="144"/>
        <v>2</v>
      </c>
      <c r="H818" s="167">
        <f t="shared" si="146"/>
        <v>0</v>
      </c>
      <c r="I818" s="182">
        <f t="shared" si="142"/>
        <v>468</v>
      </c>
      <c r="J818" s="182">
        <f t="shared" si="143"/>
        <v>936</v>
      </c>
    </row>
    <row r="819" spans="1:10" x14ac:dyDescent="0.25">
      <c r="A819" s="73">
        <v>32.6</v>
      </c>
      <c r="B819" s="121" t="s">
        <v>752</v>
      </c>
      <c r="C819" s="62" t="s">
        <v>753</v>
      </c>
      <c r="D819" s="72" t="s">
        <v>13</v>
      </c>
      <c r="E819" s="72">
        <v>14</v>
      </c>
      <c r="F819" s="155">
        <v>60</v>
      </c>
      <c r="G819" s="72">
        <f t="shared" ref="G819:G829" si="147">$G$811</f>
        <v>2</v>
      </c>
      <c r="H819" s="167">
        <f t="shared" ref="H819:H833" si="148">$H$2</f>
        <v>0</v>
      </c>
      <c r="I819" s="182">
        <f t="shared" si="142"/>
        <v>60</v>
      </c>
      <c r="J819" s="182">
        <f t="shared" si="143"/>
        <v>120</v>
      </c>
    </row>
    <row r="820" spans="1:10" x14ac:dyDescent="0.25">
      <c r="A820" s="73">
        <v>32.700000000000003</v>
      </c>
      <c r="B820" s="121" t="s">
        <v>754</v>
      </c>
      <c r="C820" s="62" t="s">
        <v>755</v>
      </c>
      <c r="D820" s="72" t="s">
        <v>13</v>
      </c>
      <c r="E820" s="72">
        <v>14</v>
      </c>
      <c r="F820" s="155">
        <v>0</v>
      </c>
      <c r="G820" s="72">
        <f t="shared" si="147"/>
        <v>2</v>
      </c>
      <c r="H820" s="167">
        <f t="shared" si="148"/>
        <v>0</v>
      </c>
      <c r="I820" s="182">
        <f t="shared" si="142"/>
        <v>0</v>
      </c>
      <c r="J820" s="182">
        <f t="shared" si="143"/>
        <v>0</v>
      </c>
    </row>
    <row r="821" spans="1:10" x14ac:dyDescent="0.25">
      <c r="A821" s="73">
        <v>32.799999999999997</v>
      </c>
      <c r="B821" s="121" t="s">
        <v>756</v>
      </c>
      <c r="C821" s="62" t="s">
        <v>757</v>
      </c>
      <c r="D821" s="72" t="s">
        <v>13</v>
      </c>
      <c r="E821" s="72">
        <v>14</v>
      </c>
      <c r="F821" s="155">
        <v>0</v>
      </c>
      <c r="G821" s="72">
        <f t="shared" si="147"/>
        <v>2</v>
      </c>
      <c r="H821" s="167">
        <f t="shared" si="148"/>
        <v>0</v>
      </c>
      <c r="I821" s="182">
        <f t="shared" si="142"/>
        <v>0</v>
      </c>
      <c r="J821" s="182">
        <f t="shared" si="143"/>
        <v>0</v>
      </c>
    </row>
    <row r="822" spans="1:10" x14ac:dyDescent="0.25">
      <c r="A822" s="73">
        <v>32.9</v>
      </c>
      <c r="B822" s="121" t="s">
        <v>445</v>
      </c>
      <c r="C822" s="62" t="s">
        <v>446</v>
      </c>
      <c r="D822" s="72" t="s">
        <v>13</v>
      </c>
      <c r="E822" s="72">
        <v>21</v>
      </c>
      <c r="F822" s="155">
        <v>0</v>
      </c>
      <c r="G822" s="72">
        <f t="shared" si="147"/>
        <v>2</v>
      </c>
      <c r="H822" s="167">
        <f t="shared" si="148"/>
        <v>0</v>
      </c>
      <c r="I822" s="182">
        <f t="shared" si="142"/>
        <v>0</v>
      </c>
      <c r="J822" s="182">
        <f t="shared" si="143"/>
        <v>0</v>
      </c>
    </row>
    <row r="823" spans="1:10" x14ac:dyDescent="0.25">
      <c r="A823" s="73">
        <v>32.1</v>
      </c>
      <c r="B823" s="121" t="s">
        <v>461</v>
      </c>
      <c r="C823" s="62" t="s">
        <v>462</v>
      </c>
      <c r="D823" s="72" t="s">
        <v>13</v>
      </c>
      <c r="E823" s="72">
        <v>14</v>
      </c>
      <c r="F823" s="155">
        <v>0</v>
      </c>
      <c r="G823" s="72">
        <f t="shared" si="147"/>
        <v>2</v>
      </c>
      <c r="H823" s="167">
        <f t="shared" si="148"/>
        <v>0</v>
      </c>
      <c r="I823" s="182">
        <f t="shared" si="142"/>
        <v>0</v>
      </c>
      <c r="J823" s="182">
        <f t="shared" si="143"/>
        <v>0</v>
      </c>
    </row>
    <row r="824" spans="1:10" x14ac:dyDescent="0.25">
      <c r="A824" s="73">
        <v>32.11</v>
      </c>
      <c r="B824" s="121" t="s">
        <v>69</v>
      </c>
      <c r="C824" s="62" t="s">
        <v>70</v>
      </c>
      <c r="D824" s="72" t="s">
        <v>13</v>
      </c>
      <c r="E824" s="72">
        <v>21</v>
      </c>
      <c r="F824" s="155">
        <v>0</v>
      </c>
      <c r="G824" s="72">
        <f t="shared" si="147"/>
        <v>2</v>
      </c>
      <c r="H824" s="167">
        <f t="shared" si="148"/>
        <v>0</v>
      </c>
      <c r="I824" s="182">
        <f t="shared" si="142"/>
        <v>0</v>
      </c>
      <c r="J824" s="182">
        <f t="shared" si="143"/>
        <v>0</v>
      </c>
    </row>
    <row r="825" spans="1:10" x14ac:dyDescent="0.25">
      <c r="A825" s="73">
        <v>32.119999999999997</v>
      </c>
      <c r="B825" s="121" t="s">
        <v>63</v>
      </c>
      <c r="C825" s="62" t="s">
        <v>64</v>
      </c>
      <c r="D825" s="72" t="s">
        <v>13</v>
      </c>
      <c r="E825" s="72">
        <v>14</v>
      </c>
      <c r="F825" s="155">
        <v>0</v>
      </c>
      <c r="G825" s="72">
        <f t="shared" si="147"/>
        <v>2</v>
      </c>
      <c r="H825" s="167">
        <f t="shared" si="148"/>
        <v>0</v>
      </c>
      <c r="I825" s="182">
        <f t="shared" si="142"/>
        <v>0</v>
      </c>
      <c r="J825" s="182">
        <f t="shared" si="143"/>
        <v>0</v>
      </c>
    </row>
    <row r="826" spans="1:10" x14ac:dyDescent="0.25">
      <c r="A826" s="73">
        <v>32.130000000000003</v>
      </c>
      <c r="B826" s="121" t="s">
        <v>758</v>
      </c>
      <c r="C826" s="62" t="s">
        <v>759</v>
      </c>
      <c r="D826" s="72" t="s">
        <v>13</v>
      </c>
      <c r="E826" s="72">
        <v>14</v>
      </c>
      <c r="F826" s="155">
        <v>0</v>
      </c>
      <c r="G826" s="72">
        <f t="shared" si="147"/>
        <v>2</v>
      </c>
      <c r="H826" s="167">
        <f t="shared" si="148"/>
        <v>0</v>
      </c>
      <c r="I826" s="182">
        <f t="shared" si="142"/>
        <v>0</v>
      </c>
      <c r="J826" s="182">
        <f t="shared" si="143"/>
        <v>0</v>
      </c>
    </row>
    <row r="827" spans="1:10" x14ac:dyDescent="0.25">
      <c r="A827" s="73">
        <v>32.14</v>
      </c>
      <c r="B827" s="121" t="s">
        <v>760</v>
      </c>
      <c r="C827" s="62" t="s">
        <v>761</v>
      </c>
      <c r="D827" s="72" t="s">
        <v>13</v>
      </c>
      <c r="E827" s="72">
        <v>14</v>
      </c>
      <c r="F827" s="155">
        <v>0</v>
      </c>
      <c r="G827" s="72">
        <f t="shared" si="147"/>
        <v>2</v>
      </c>
      <c r="H827" s="167">
        <f t="shared" si="148"/>
        <v>0</v>
      </c>
      <c r="I827" s="182">
        <f t="shared" si="142"/>
        <v>0</v>
      </c>
      <c r="J827" s="182">
        <f t="shared" si="143"/>
        <v>0</v>
      </c>
    </row>
    <row r="828" spans="1:10" x14ac:dyDescent="0.25">
      <c r="A828" s="73">
        <v>32.15</v>
      </c>
      <c r="B828" s="121" t="s">
        <v>762</v>
      </c>
      <c r="C828" s="62" t="s">
        <v>763</v>
      </c>
      <c r="D828" s="72" t="s">
        <v>13</v>
      </c>
      <c r="E828" s="72">
        <v>14</v>
      </c>
      <c r="F828" s="155">
        <v>0</v>
      </c>
      <c r="G828" s="72">
        <f t="shared" si="147"/>
        <v>2</v>
      </c>
      <c r="H828" s="167">
        <f t="shared" si="148"/>
        <v>0</v>
      </c>
      <c r="I828" s="182">
        <f t="shared" si="142"/>
        <v>0</v>
      </c>
      <c r="J828" s="182">
        <f t="shared" si="143"/>
        <v>0</v>
      </c>
    </row>
    <row r="829" spans="1:10" x14ac:dyDescent="0.25">
      <c r="A829" s="73">
        <v>32.159999999999997</v>
      </c>
      <c r="B829" s="121" t="s">
        <v>468</v>
      </c>
      <c r="C829" s="62" t="s">
        <v>469</v>
      </c>
      <c r="D829" s="72" t="s">
        <v>13</v>
      </c>
      <c r="E829" s="72">
        <v>14</v>
      </c>
      <c r="F829" s="155">
        <v>0</v>
      </c>
      <c r="G829" s="72">
        <f t="shared" si="147"/>
        <v>2</v>
      </c>
      <c r="H829" s="167">
        <f t="shared" si="148"/>
        <v>0</v>
      </c>
      <c r="I829" s="182">
        <f t="shared" si="142"/>
        <v>0</v>
      </c>
      <c r="J829" s="182">
        <f t="shared" si="143"/>
        <v>0</v>
      </c>
    </row>
    <row r="830" spans="1:10" x14ac:dyDescent="0.25">
      <c r="A830" s="73"/>
      <c r="B830" s="121"/>
      <c r="C830" s="62"/>
      <c r="D830" s="72"/>
      <c r="E830" s="72"/>
      <c r="F830" s="155"/>
      <c r="G830" s="72"/>
      <c r="H830" s="167"/>
      <c r="I830" s="182"/>
      <c r="J830" s="182"/>
    </row>
    <row r="831" spans="1:10" x14ac:dyDescent="0.25">
      <c r="A831" s="73">
        <v>21</v>
      </c>
      <c r="B831" s="141" t="s">
        <v>83</v>
      </c>
      <c r="C831" s="62" t="s">
        <v>73</v>
      </c>
      <c r="D831" s="72" t="s">
        <v>13</v>
      </c>
      <c r="E831" s="72">
        <v>14</v>
      </c>
      <c r="F831" s="155">
        <v>468</v>
      </c>
      <c r="G831" s="72">
        <f>G818+G792</f>
        <v>4</v>
      </c>
      <c r="H831" s="167">
        <f t="shared" si="148"/>
        <v>0</v>
      </c>
      <c r="I831" s="182">
        <f t="shared" si="142"/>
        <v>468</v>
      </c>
      <c r="J831" s="182">
        <f t="shared" si="143"/>
        <v>1872</v>
      </c>
    </row>
    <row r="832" spans="1:10" x14ac:dyDescent="0.25">
      <c r="A832" s="73"/>
      <c r="B832" s="141"/>
      <c r="C832" s="62"/>
      <c r="D832" s="72"/>
      <c r="E832" s="72"/>
      <c r="F832" s="155"/>
      <c r="G832" s="72"/>
      <c r="H832" s="167"/>
      <c r="I832" s="182"/>
      <c r="J832" s="182"/>
    </row>
    <row r="833" spans="1:10" x14ac:dyDescent="0.25">
      <c r="A833" s="73">
        <v>22</v>
      </c>
      <c r="B833" s="141" t="s">
        <v>84</v>
      </c>
      <c r="C833" s="62" t="s">
        <v>72</v>
      </c>
      <c r="D833" s="72" t="s">
        <v>13</v>
      </c>
      <c r="E833" s="72">
        <v>14</v>
      </c>
      <c r="F833" s="155">
        <v>30</v>
      </c>
      <c r="G833" s="72">
        <f>G818+G792+G831</f>
        <v>8</v>
      </c>
      <c r="H833" s="167">
        <f t="shared" si="148"/>
        <v>0</v>
      </c>
      <c r="I833" s="182">
        <f t="shared" si="142"/>
        <v>30</v>
      </c>
      <c r="J833" s="182">
        <f t="shared" si="143"/>
        <v>240</v>
      </c>
    </row>
    <row r="834" spans="1:10" x14ac:dyDescent="0.25">
      <c r="A834" s="64"/>
      <c r="B834" s="140"/>
      <c r="C834" s="63"/>
      <c r="D834" s="58"/>
      <c r="E834" s="58"/>
      <c r="F834" s="157"/>
      <c r="G834" s="58"/>
    </row>
    <row r="835" spans="1:10" s="162" customFormat="1" ht="20.100000000000001" customHeight="1" thickBot="1" x14ac:dyDescent="0.3">
      <c r="A835" s="159" t="s">
        <v>10</v>
      </c>
      <c r="B835" s="311" t="s">
        <v>257</v>
      </c>
      <c r="C835" s="311"/>
      <c r="D835" s="311"/>
      <c r="E835" s="311"/>
      <c r="F835" s="312"/>
      <c r="G835" s="183" t="s">
        <v>10</v>
      </c>
      <c r="H835" s="161"/>
      <c r="I835" s="178"/>
      <c r="J835" s="178"/>
    </row>
    <row r="836" spans="1:10" s="174" customFormat="1" ht="45" customHeight="1" thickTop="1" x14ac:dyDescent="0.25">
      <c r="A836" s="184"/>
      <c r="B836" s="184" t="s">
        <v>5</v>
      </c>
      <c r="C836" s="184" t="s">
        <v>6</v>
      </c>
      <c r="D836" s="184" t="s">
        <v>247</v>
      </c>
      <c r="E836" s="184" t="s">
        <v>7</v>
      </c>
      <c r="F836" s="185" t="s">
        <v>8</v>
      </c>
      <c r="G836" s="184" t="s">
        <v>9</v>
      </c>
      <c r="H836" s="172" t="s">
        <v>775</v>
      </c>
      <c r="I836" s="173" t="s">
        <v>776</v>
      </c>
      <c r="J836" s="173" t="s">
        <v>777</v>
      </c>
    </row>
    <row r="837" spans="1:10" x14ac:dyDescent="0.25">
      <c r="A837" s="74">
        <v>28</v>
      </c>
      <c r="B837" s="139" t="s">
        <v>470</v>
      </c>
      <c r="C837" s="62" t="s">
        <v>471</v>
      </c>
      <c r="D837" s="72" t="s">
        <v>13</v>
      </c>
      <c r="E837" s="72">
        <v>56</v>
      </c>
      <c r="F837" s="155">
        <v>5400</v>
      </c>
      <c r="G837" s="72">
        <v>1</v>
      </c>
      <c r="H837" s="167">
        <f t="shared" ref="H837" si="149">$H$2</f>
        <v>0</v>
      </c>
      <c r="I837" s="182">
        <f t="shared" ref="I837:I846" si="150">ROUND(F837-(F837*H837),2)</f>
        <v>5400</v>
      </c>
      <c r="J837" s="182">
        <f t="shared" ref="J837:J846" si="151">ROUND((I837*G837),2)</f>
        <v>5400</v>
      </c>
    </row>
    <row r="838" spans="1:10" x14ac:dyDescent="0.25">
      <c r="A838" s="74" t="s">
        <v>472</v>
      </c>
      <c r="B838" s="144" t="s">
        <v>473</v>
      </c>
      <c r="C838" s="62" t="s">
        <v>474</v>
      </c>
      <c r="D838" s="72">
        <v>36</v>
      </c>
      <c r="E838" s="72" t="s">
        <v>17</v>
      </c>
      <c r="F838" s="155">
        <v>1347</v>
      </c>
      <c r="G838" s="72">
        <f>$G$837</f>
        <v>1</v>
      </c>
      <c r="H838" s="175">
        <f>$H$3</f>
        <v>0</v>
      </c>
      <c r="I838" s="182">
        <f t="shared" si="150"/>
        <v>1347</v>
      </c>
      <c r="J838" s="182">
        <f t="shared" si="151"/>
        <v>1347</v>
      </c>
    </row>
    <row r="839" spans="1:10" x14ac:dyDescent="0.25">
      <c r="A839" s="74">
        <v>28.1</v>
      </c>
      <c r="B839" s="144" t="s">
        <v>475</v>
      </c>
      <c r="C839" s="62" t="s">
        <v>476</v>
      </c>
      <c r="D839" s="72" t="s">
        <v>13</v>
      </c>
      <c r="E839" s="72">
        <v>14</v>
      </c>
      <c r="F839" s="155">
        <v>0</v>
      </c>
      <c r="G839" s="72">
        <f t="shared" ref="G839:G846" si="152">$G$837</f>
        <v>1</v>
      </c>
      <c r="H839" s="167">
        <f t="shared" ref="H839:H846" si="153">$H$2</f>
        <v>0</v>
      </c>
      <c r="I839" s="182">
        <f t="shared" si="150"/>
        <v>0</v>
      </c>
      <c r="J839" s="182">
        <f t="shared" si="151"/>
        <v>0</v>
      </c>
    </row>
    <row r="840" spans="1:10" x14ac:dyDescent="0.25">
      <c r="A840" s="74">
        <v>28.2</v>
      </c>
      <c r="B840" s="144" t="s">
        <v>477</v>
      </c>
      <c r="C840" s="62" t="s">
        <v>478</v>
      </c>
      <c r="D840" s="72" t="s">
        <v>13</v>
      </c>
      <c r="E840" s="72">
        <v>14</v>
      </c>
      <c r="F840" s="155">
        <v>0</v>
      </c>
      <c r="G840" s="72">
        <f t="shared" si="152"/>
        <v>1</v>
      </c>
      <c r="H840" s="167">
        <f t="shared" si="153"/>
        <v>0</v>
      </c>
      <c r="I840" s="182">
        <f t="shared" si="150"/>
        <v>0</v>
      </c>
      <c r="J840" s="182">
        <f t="shared" si="151"/>
        <v>0</v>
      </c>
    </row>
    <row r="841" spans="1:10" x14ac:dyDescent="0.25">
      <c r="A841" s="74">
        <v>28.3</v>
      </c>
      <c r="B841" s="144" t="s">
        <v>61</v>
      </c>
      <c r="C841" s="62" t="s">
        <v>62</v>
      </c>
      <c r="D841" s="72" t="s">
        <v>13</v>
      </c>
      <c r="E841" s="72">
        <v>14</v>
      </c>
      <c r="F841" s="155">
        <v>0</v>
      </c>
      <c r="G841" s="72">
        <f t="shared" si="152"/>
        <v>1</v>
      </c>
      <c r="H841" s="167">
        <f t="shared" si="153"/>
        <v>0</v>
      </c>
      <c r="I841" s="182">
        <f t="shared" si="150"/>
        <v>0</v>
      </c>
      <c r="J841" s="182">
        <f t="shared" si="151"/>
        <v>0</v>
      </c>
    </row>
    <row r="842" spans="1:10" x14ac:dyDescent="0.25">
      <c r="A842" s="73">
        <v>28.4</v>
      </c>
      <c r="B842" s="121" t="s">
        <v>269</v>
      </c>
      <c r="C842" s="62" t="s">
        <v>270</v>
      </c>
      <c r="D842" s="72" t="s">
        <v>13</v>
      </c>
      <c r="E842" s="72">
        <v>14</v>
      </c>
      <c r="F842" s="155">
        <v>30</v>
      </c>
      <c r="G842" s="72">
        <f t="shared" si="152"/>
        <v>1</v>
      </c>
      <c r="H842" s="167">
        <f t="shared" si="153"/>
        <v>0</v>
      </c>
      <c r="I842" s="182">
        <f t="shared" si="150"/>
        <v>30</v>
      </c>
      <c r="J842" s="182">
        <f t="shared" si="151"/>
        <v>30</v>
      </c>
    </row>
    <row r="843" spans="1:10" x14ac:dyDescent="0.25">
      <c r="A843" s="73">
        <v>28.5</v>
      </c>
      <c r="B843" s="121" t="s">
        <v>479</v>
      </c>
      <c r="C843" s="62" t="s">
        <v>480</v>
      </c>
      <c r="D843" s="72" t="s">
        <v>13</v>
      </c>
      <c r="E843" s="72">
        <v>14</v>
      </c>
      <c r="F843" s="155">
        <v>0</v>
      </c>
      <c r="G843" s="72">
        <f t="shared" si="152"/>
        <v>1</v>
      </c>
      <c r="H843" s="167">
        <f t="shared" si="153"/>
        <v>0</v>
      </c>
      <c r="I843" s="182">
        <f t="shared" si="150"/>
        <v>0</v>
      </c>
      <c r="J843" s="182">
        <f t="shared" si="151"/>
        <v>0</v>
      </c>
    </row>
    <row r="844" spans="1:10" x14ac:dyDescent="0.25">
      <c r="A844" s="73">
        <v>28.6</v>
      </c>
      <c r="B844" s="121" t="s">
        <v>481</v>
      </c>
      <c r="C844" s="62" t="s">
        <v>482</v>
      </c>
      <c r="D844" s="72" t="s">
        <v>13</v>
      </c>
      <c r="E844" s="72">
        <v>14</v>
      </c>
      <c r="F844" s="155">
        <v>0</v>
      </c>
      <c r="G844" s="72">
        <f t="shared" si="152"/>
        <v>1</v>
      </c>
      <c r="H844" s="167">
        <f t="shared" si="153"/>
        <v>0</v>
      </c>
      <c r="I844" s="182">
        <f t="shared" si="150"/>
        <v>0</v>
      </c>
      <c r="J844" s="182">
        <f t="shared" si="151"/>
        <v>0</v>
      </c>
    </row>
    <row r="845" spans="1:10" x14ac:dyDescent="0.25">
      <c r="A845" s="73">
        <v>28.7</v>
      </c>
      <c r="B845" s="121" t="s">
        <v>483</v>
      </c>
      <c r="C845" s="62" t="s">
        <v>484</v>
      </c>
      <c r="D845" s="72" t="s">
        <v>13</v>
      </c>
      <c r="E845" s="72">
        <v>14</v>
      </c>
      <c r="F845" s="155">
        <v>0</v>
      </c>
      <c r="G845" s="72">
        <f t="shared" si="152"/>
        <v>1</v>
      </c>
      <c r="H845" s="167">
        <f t="shared" si="153"/>
        <v>0</v>
      </c>
      <c r="I845" s="182">
        <f t="shared" si="150"/>
        <v>0</v>
      </c>
      <c r="J845" s="182">
        <f t="shared" si="151"/>
        <v>0</v>
      </c>
    </row>
    <row r="846" spans="1:10" x14ac:dyDescent="0.25">
      <c r="A846" s="73">
        <v>28.8</v>
      </c>
      <c r="B846" s="121" t="s">
        <v>485</v>
      </c>
      <c r="C846" s="62" t="s">
        <v>486</v>
      </c>
      <c r="D846" s="72" t="s">
        <v>13</v>
      </c>
      <c r="E846" s="72">
        <v>14</v>
      </c>
      <c r="F846" s="155">
        <v>0</v>
      </c>
      <c r="G846" s="72">
        <f t="shared" si="152"/>
        <v>1</v>
      </c>
      <c r="H846" s="167">
        <f t="shared" si="153"/>
        <v>0</v>
      </c>
      <c r="I846" s="182">
        <f t="shared" si="150"/>
        <v>0</v>
      </c>
      <c r="J846" s="182">
        <f t="shared" si="151"/>
        <v>0</v>
      </c>
    </row>
    <row r="848" spans="1:10" s="181" customFormat="1" ht="20.100000000000001" customHeight="1" thickBot="1" x14ac:dyDescent="0.3">
      <c r="A848" s="187" t="s">
        <v>10</v>
      </c>
      <c r="B848" s="311" t="s">
        <v>256</v>
      </c>
      <c r="C848" s="311"/>
      <c r="D848" s="311"/>
      <c r="E848" s="311"/>
      <c r="F848" s="312"/>
      <c r="G848" s="188" t="s">
        <v>10</v>
      </c>
      <c r="H848" s="180"/>
      <c r="I848" s="190"/>
      <c r="J848" s="190"/>
    </row>
    <row r="849" spans="1:10" s="174" customFormat="1" ht="45" customHeight="1" thickTop="1" x14ac:dyDescent="0.25">
      <c r="A849" s="184"/>
      <c r="B849" s="184" t="s">
        <v>5</v>
      </c>
      <c r="C849" s="184" t="s">
        <v>6</v>
      </c>
      <c r="D849" s="184" t="s">
        <v>247</v>
      </c>
      <c r="E849" s="184" t="s">
        <v>7</v>
      </c>
      <c r="F849" s="185" t="s">
        <v>8</v>
      </c>
      <c r="G849" s="184" t="s">
        <v>9</v>
      </c>
      <c r="H849" s="172" t="s">
        <v>775</v>
      </c>
      <c r="I849" s="173" t="s">
        <v>776</v>
      </c>
      <c r="J849" s="173" t="s">
        <v>777</v>
      </c>
    </row>
    <row r="850" spans="1:10" x14ac:dyDescent="0.25">
      <c r="A850" s="61">
        <v>9</v>
      </c>
      <c r="B850" s="139" t="s">
        <v>535</v>
      </c>
      <c r="C850" s="62" t="s">
        <v>536</v>
      </c>
      <c r="D850" s="72" t="s">
        <v>13</v>
      </c>
      <c r="E850" s="72">
        <v>14</v>
      </c>
      <c r="F850" s="155">
        <v>16500</v>
      </c>
      <c r="G850" s="72">
        <v>10</v>
      </c>
      <c r="H850" s="167">
        <f t="shared" ref="H850:H854" si="154">$H$2</f>
        <v>0</v>
      </c>
      <c r="I850" s="182">
        <f t="shared" ref="I850:I854" si="155">ROUND(F850-(F850*H850),2)</f>
        <v>16500</v>
      </c>
      <c r="J850" s="182">
        <f t="shared" ref="J850:J854" si="156">ROUND((I850*G850),2)</f>
        <v>165000</v>
      </c>
    </row>
    <row r="851" spans="1:10" x14ac:dyDescent="0.25">
      <c r="A851" s="73">
        <v>9.1</v>
      </c>
      <c r="B851" s="121" t="s">
        <v>546</v>
      </c>
      <c r="C851" s="62" t="s">
        <v>547</v>
      </c>
      <c r="D851" s="72" t="s">
        <v>13</v>
      </c>
      <c r="E851" s="72">
        <v>14</v>
      </c>
      <c r="F851" s="155">
        <v>0</v>
      </c>
      <c r="G851" s="72">
        <f>$G$850*10</f>
        <v>100</v>
      </c>
      <c r="H851" s="167">
        <f t="shared" si="154"/>
        <v>0</v>
      </c>
      <c r="I851" s="182">
        <f t="shared" si="155"/>
        <v>0</v>
      </c>
      <c r="J851" s="182">
        <f t="shared" si="156"/>
        <v>0</v>
      </c>
    </row>
    <row r="852" spans="1:10" x14ac:dyDescent="0.25">
      <c r="A852" s="73">
        <v>9.1999999999999993</v>
      </c>
      <c r="B852" s="121" t="s">
        <v>226</v>
      </c>
      <c r="C852" s="62" t="s">
        <v>227</v>
      </c>
      <c r="D852" s="72" t="s">
        <v>13</v>
      </c>
      <c r="E852" s="72">
        <v>14</v>
      </c>
      <c r="F852" s="155">
        <v>0</v>
      </c>
      <c r="G852" s="72">
        <f>$G$850*10</f>
        <v>100</v>
      </c>
      <c r="H852" s="167">
        <f t="shared" si="154"/>
        <v>0</v>
      </c>
      <c r="I852" s="182">
        <f t="shared" si="155"/>
        <v>0</v>
      </c>
      <c r="J852" s="182">
        <f t="shared" si="156"/>
        <v>0</v>
      </c>
    </row>
    <row r="853" spans="1:10" x14ac:dyDescent="0.25">
      <c r="A853" s="73">
        <v>9.3000000000000007</v>
      </c>
      <c r="B853" s="121" t="s">
        <v>33</v>
      </c>
      <c r="C853" s="62" t="s">
        <v>34</v>
      </c>
      <c r="D853" s="72" t="s">
        <v>13</v>
      </c>
      <c r="E853" s="72">
        <v>14</v>
      </c>
      <c r="F853" s="155">
        <v>0</v>
      </c>
      <c r="G853" s="72">
        <f>$G$850*10</f>
        <v>100</v>
      </c>
      <c r="H853" s="167">
        <f t="shared" si="154"/>
        <v>0</v>
      </c>
      <c r="I853" s="182">
        <f t="shared" si="155"/>
        <v>0</v>
      </c>
      <c r="J853" s="182">
        <f t="shared" si="156"/>
        <v>0</v>
      </c>
    </row>
    <row r="854" spans="1:10" x14ac:dyDescent="0.25">
      <c r="A854" s="73">
        <v>9.4</v>
      </c>
      <c r="B854" s="121" t="s">
        <v>541</v>
      </c>
      <c r="C854" s="62" t="s">
        <v>542</v>
      </c>
      <c r="D854" s="72" t="s">
        <v>13</v>
      </c>
      <c r="E854" s="72">
        <v>14</v>
      </c>
      <c r="F854" s="155">
        <v>0</v>
      </c>
      <c r="G854" s="72">
        <f>$G$850*10</f>
        <v>100</v>
      </c>
      <c r="H854" s="167">
        <f t="shared" si="154"/>
        <v>0</v>
      </c>
      <c r="I854" s="182">
        <f t="shared" si="155"/>
        <v>0</v>
      </c>
      <c r="J854" s="182">
        <f t="shared" si="156"/>
        <v>0</v>
      </c>
    </row>
    <row r="855" spans="1:10" x14ac:dyDescent="0.25">
      <c r="A855" s="61"/>
      <c r="B855" s="139"/>
      <c r="C855" s="62"/>
      <c r="D855" s="72"/>
      <c r="E855" s="72"/>
      <c r="F855" s="155"/>
      <c r="G855" s="72"/>
    </row>
    <row r="856" spans="1:10" s="181" customFormat="1" ht="20.100000000000001" customHeight="1" thickBot="1" x14ac:dyDescent="0.3">
      <c r="A856" s="187" t="s">
        <v>10</v>
      </c>
      <c r="B856" s="311" t="s">
        <v>779</v>
      </c>
      <c r="C856" s="311"/>
      <c r="D856" s="311"/>
      <c r="E856" s="311"/>
      <c r="F856" s="312"/>
      <c r="G856" s="188" t="s">
        <v>10</v>
      </c>
      <c r="H856" s="180"/>
      <c r="I856" s="190"/>
      <c r="J856" s="190"/>
    </row>
    <row r="857" spans="1:10" s="174" customFormat="1" ht="45" customHeight="1" thickTop="1" x14ac:dyDescent="0.25">
      <c r="A857" s="184"/>
      <c r="B857" s="184" t="s">
        <v>5</v>
      </c>
      <c r="C857" s="184" t="s">
        <v>6</v>
      </c>
      <c r="D857" s="184" t="s">
        <v>247</v>
      </c>
      <c r="E857" s="184" t="s">
        <v>7</v>
      </c>
      <c r="F857" s="185" t="s">
        <v>8</v>
      </c>
      <c r="G857" s="184" t="s">
        <v>9</v>
      </c>
      <c r="H857" s="172" t="s">
        <v>775</v>
      </c>
      <c r="I857" s="173" t="s">
        <v>776</v>
      </c>
      <c r="J857" s="173" t="s">
        <v>777</v>
      </c>
    </row>
    <row r="858" spans="1:10" x14ac:dyDescent="0.25">
      <c r="A858" s="61">
        <v>1</v>
      </c>
      <c r="B858" s="123" t="s">
        <v>90</v>
      </c>
      <c r="C858" s="71" t="s">
        <v>250</v>
      </c>
      <c r="D858" s="72">
        <v>12</v>
      </c>
      <c r="F858" s="155">
        <v>7.7</v>
      </c>
      <c r="G858" s="124">
        <f>G770</f>
        <v>315</v>
      </c>
      <c r="H858" s="167">
        <v>0</v>
      </c>
      <c r="I858" s="182">
        <f>ROUND(F858-(F858*H858),2)</f>
        <v>7.7</v>
      </c>
      <c r="J858" s="182">
        <f>ROUND((I858*G858),2)</f>
        <v>2425.5</v>
      </c>
    </row>
    <row r="860" spans="1:10" s="162" customFormat="1" ht="20.100000000000001" customHeight="1" thickBot="1" x14ac:dyDescent="0.3">
      <c r="A860" s="159" t="s">
        <v>10</v>
      </c>
      <c r="B860" s="311" t="s">
        <v>255</v>
      </c>
      <c r="C860" s="311"/>
      <c r="D860" s="311"/>
      <c r="E860" s="311"/>
      <c r="F860" s="312"/>
      <c r="G860" s="160" t="s">
        <v>10</v>
      </c>
      <c r="H860" s="161"/>
      <c r="I860" s="178"/>
      <c r="J860" s="178"/>
    </row>
    <row r="861" spans="1:10" s="174" customFormat="1" ht="45" customHeight="1" thickTop="1" x14ac:dyDescent="0.25">
      <c r="A861" s="184"/>
      <c r="B861" s="184" t="s">
        <v>5</v>
      </c>
      <c r="C861" s="184" t="s">
        <v>6</v>
      </c>
      <c r="D861" s="184" t="s">
        <v>247</v>
      </c>
      <c r="E861" s="184" t="s">
        <v>7</v>
      </c>
      <c r="F861" s="185" t="s">
        <v>8</v>
      </c>
      <c r="G861" s="184" t="s">
        <v>9</v>
      </c>
      <c r="H861" s="172" t="s">
        <v>775</v>
      </c>
      <c r="I861" s="173" t="s">
        <v>776</v>
      </c>
      <c r="J861" s="173" t="s">
        <v>777</v>
      </c>
    </row>
    <row r="862" spans="1:10" x14ac:dyDescent="0.25">
      <c r="A862" s="61">
        <v>1</v>
      </c>
      <c r="B862" s="123" t="s">
        <v>91</v>
      </c>
      <c r="C862" s="71" t="s">
        <v>1</v>
      </c>
      <c r="F862" s="158">
        <v>3150</v>
      </c>
      <c r="G862" s="124">
        <v>17</v>
      </c>
      <c r="H862" s="281"/>
      <c r="I862" s="182">
        <f t="shared" ref="I862:I867" si="157">ROUND(F862-(F862*H862),2)</f>
        <v>3150</v>
      </c>
      <c r="J862" s="182">
        <f t="shared" ref="J862:J867" si="158">ROUND((I862*G862),2)</f>
        <v>53550</v>
      </c>
    </row>
    <row r="863" spans="1:10" x14ac:dyDescent="0.25">
      <c r="A863" s="61">
        <v>2</v>
      </c>
      <c r="B863" s="123" t="s">
        <v>92</v>
      </c>
      <c r="C863" s="71" t="s">
        <v>2</v>
      </c>
      <c r="F863" s="158">
        <v>599</v>
      </c>
      <c r="G863" s="124">
        <v>9</v>
      </c>
      <c r="H863" s="281"/>
      <c r="I863" s="182">
        <f t="shared" si="157"/>
        <v>599</v>
      </c>
      <c r="J863" s="182">
        <f t="shared" si="158"/>
        <v>5391</v>
      </c>
    </row>
    <row r="864" spans="1:10" x14ac:dyDescent="0.25">
      <c r="A864" s="61">
        <v>3</v>
      </c>
      <c r="B864" s="123" t="s">
        <v>93</v>
      </c>
      <c r="C864" s="71" t="s">
        <v>3</v>
      </c>
      <c r="F864" s="158">
        <v>249.99</v>
      </c>
      <c r="G864" s="124">
        <v>34</v>
      </c>
      <c r="H864" s="281"/>
      <c r="I864" s="182">
        <f t="shared" si="157"/>
        <v>249.99</v>
      </c>
      <c r="J864" s="182">
        <f t="shared" si="158"/>
        <v>8499.66</v>
      </c>
    </row>
    <row r="865" spans="1:11" x14ac:dyDescent="0.25">
      <c r="A865" s="61">
        <v>4</v>
      </c>
      <c r="B865" s="123" t="s">
        <v>94</v>
      </c>
      <c r="C865" s="71" t="s">
        <v>4</v>
      </c>
      <c r="F865" s="158">
        <v>29.99</v>
      </c>
      <c r="G865" s="124">
        <v>136</v>
      </c>
      <c r="H865" s="281"/>
      <c r="I865" s="182">
        <f t="shared" si="157"/>
        <v>29.99</v>
      </c>
      <c r="J865" s="182">
        <f t="shared" si="158"/>
        <v>4078.64</v>
      </c>
    </row>
    <row r="866" spans="1:11" x14ac:dyDescent="0.25">
      <c r="A866" s="61">
        <v>5</v>
      </c>
      <c r="B866" s="123" t="s">
        <v>769</v>
      </c>
      <c r="C866" s="71" t="s">
        <v>768</v>
      </c>
      <c r="F866" s="158">
        <v>829</v>
      </c>
      <c r="G866" s="124">
        <v>3</v>
      </c>
      <c r="H866" s="281"/>
      <c r="I866" s="182">
        <f t="shared" si="157"/>
        <v>829</v>
      </c>
      <c r="J866" s="182">
        <f t="shared" si="158"/>
        <v>2487</v>
      </c>
      <c r="K866" s="226"/>
    </row>
    <row r="867" spans="1:11" x14ac:dyDescent="0.25">
      <c r="B867" s="123" t="s">
        <v>857</v>
      </c>
      <c r="C867" s="71" t="s">
        <v>858</v>
      </c>
      <c r="F867" s="158">
        <v>149.99</v>
      </c>
      <c r="G867" s="124">
        <v>5</v>
      </c>
      <c r="H867" s="281"/>
      <c r="I867" s="189">
        <f t="shared" si="157"/>
        <v>149.99</v>
      </c>
      <c r="J867" s="189">
        <f t="shared" si="158"/>
        <v>749.95</v>
      </c>
    </row>
    <row r="868" spans="1:11" x14ac:dyDescent="0.25">
      <c r="H868" s="282"/>
    </row>
  </sheetData>
  <mergeCells count="33">
    <mergeCell ref="B856:F856"/>
    <mergeCell ref="B860:F860"/>
    <mergeCell ref="B10:F10"/>
    <mergeCell ref="B28:F28"/>
    <mergeCell ref="B46:F46"/>
    <mergeCell ref="B100:F100"/>
    <mergeCell ref="B155:F155"/>
    <mergeCell ref="B210:F210"/>
    <mergeCell ref="B262:F262"/>
    <mergeCell ref="B313:F313"/>
    <mergeCell ref="B848:F848"/>
    <mergeCell ref="B339:F339"/>
    <mergeCell ref="B352:F352"/>
    <mergeCell ref="B404:F404"/>
    <mergeCell ref="B617:F617"/>
    <mergeCell ref="B671:F671"/>
    <mergeCell ref="B7:F7"/>
    <mergeCell ref="B758:F758"/>
    <mergeCell ref="B770:F770"/>
    <mergeCell ref="B787:F787"/>
    <mergeCell ref="B835:F835"/>
    <mergeCell ref="B456:F456"/>
    <mergeCell ref="B508:F508"/>
    <mergeCell ref="B562:F562"/>
    <mergeCell ref="B326:F326"/>
    <mergeCell ref="B689:F689"/>
    <mergeCell ref="B708:F708"/>
    <mergeCell ref="I5:J5"/>
    <mergeCell ref="A1:B1"/>
    <mergeCell ref="C1:D1"/>
    <mergeCell ref="D2:F2"/>
    <mergeCell ref="D3:F3"/>
    <mergeCell ref="D5:G5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93"/>
  <sheetViews>
    <sheetView zoomScale="80" zoomScaleNormal="80" workbookViewId="0">
      <pane ySplit="4" topLeftCell="A68" activePane="bottomLeft" state="frozen"/>
      <selection pane="bottomLeft" activeCell="F77" sqref="F77:F91"/>
    </sheetView>
  </sheetViews>
  <sheetFormatPr defaultColWidth="8.7109375" defaultRowHeight="15" x14ac:dyDescent="0.25"/>
  <cols>
    <col min="1" max="1" width="19.28515625" style="71" customWidth="1"/>
    <col min="2" max="2" width="87.5703125" style="6" bestFit="1" customWidth="1"/>
    <col min="3" max="3" width="7.85546875" style="71" customWidth="1"/>
    <col min="4" max="5" width="10.7109375" style="71" customWidth="1"/>
    <col min="6" max="6" width="10.85546875" style="71" customWidth="1"/>
    <col min="7" max="7" width="8.7109375" style="71"/>
    <col min="8" max="8" width="0" style="71" hidden="1" customWidth="1"/>
    <col min="9" max="13" width="13.7109375" style="71" hidden="1" customWidth="1"/>
    <col min="14" max="14" width="16.7109375" style="71" bestFit="1" customWidth="1"/>
    <col min="15" max="22" width="8.7109375" style="87"/>
    <col min="23" max="16384" width="8.7109375" style="71"/>
  </cols>
  <sheetData>
    <row r="1" spans="1:22" ht="35.1" customHeight="1" x14ac:dyDescent="0.25">
      <c r="A1" s="268" t="s">
        <v>786</v>
      </c>
      <c r="B1" s="269" t="s">
        <v>872</v>
      </c>
      <c r="I1" s="164" t="s">
        <v>788</v>
      </c>
      <c r="J1" s="164" t="s">
        <v>789</v>
      </c>
      <c r="K1" s="164" t="s">
        <v>790</v>
      </c>
      <c r="L1" s="164" t="s">
        <v>791</v>
      </c>
      <c r="M1" s="164" t="s">
        <v>792</v>
      </c>
    </row>
    <row r="2" spans="1:22" ht="26.25" x14ac:dyDescent="0.4">
      <c r="B2" s="285" t="s">
        <v>873</v>
      </c>
    </row>
    <row r="3" spans="1:22" s="251" customFormat="1" ht="26.25" x14ac:dyDescent="0.4">
      <c r="B3" s="284"/>
      <c r="O3" s="87"/>
      <c r="P3" s="87"/>
      <c r="Q3" s="87"/>
      <c r="R3" s="87"/>
      <c r="S3" s="87"/>
      <c r="T3" s="87"/>
      <c r="U3" s="87"/>
      <c r="V3" s="87"/>
    </row>
    <row r="4" spans="1:22" ht="15.75" thickBot="1" x14ac:dyDescent="0.3">
      <c r="A4" s="194" t="s">
        <v>5</v>
      </c>
      <c r="B4" s="194" t="s">
        <v>6</v>
      </c>
      <c r="C4" s="194" t="s">
        <v>95</v>
      </c>
      <c r="D4" s="194" t="s">
        <v>96</v>
      </c>
      <c r="E4" s="194" t="s">
        <v>782</v>
      </c>
      <c r="F4" s="286" t="s">
        <v>877</v>
      </c>
      <c r="G4" s="195" t="s">
        <v>783</v>
      </c>
      <c r="I4" s="196" t="s">
        <v>784</v>
      </c>
      <c r="J4" s="196" t="s">
        <v>784</v>
      </c>
      <c r="K4" s="196" t="s">
        <v>784</v>
      </c>
      <c r="L4" s="196" t="s">
        <v>784</v>
      </c>
      <c r="M4" s="196" t="s">
        <v>784</v>
      </c>
      <c r="N4" s="196" t="s">
        <v>785</v>
      </c>
    </row>
    <row r="5" spans="1:22" s="25" customFormat="1" ht="15.75" x14ac:dyDescent="0.25">
      <c r="A5" s="51"/>
      <c r="B5" s="52" t="s">
        <v>97</v>
      </c>
      <c r="C5" s="53"/>
      <c r="D5" s="53"/>
      <c r="E5" s="53"/>
      <c r="F5" s="290"/>
      <c r="G5" s="198"/>
      <c r="H5" s="197"/>
      <c r="I5" s="239">
        <f>I6*$G$6+I7*$G$7+I8*$G$8</f>
        <v>0</v>
      </c>
      <c r="J5" s="239">
        <f t="shared" ref="J5:M5" si="0">J6*$G$6+J7*$G$7+J8*$G$8</f>
        <v>0</v>
      </c>
      <c r="K5" s="239">
        <f t="shared" si="0"/>
        <v>0</v>
      </c>
      <c r="L5" s="239">
        <f t="shared" si="0"/>
        <v>0</v>
      </c>
      <c r="M5" s="239">
        <f t="shared" si="0"/>
        <v>0</v>
      </c>
      <c r="N5" s="243"/>
      <c r="O5" s="262"/>
      <c r="P5" s="262"/>
      <c r="Q5" s="262"/>
      <c r="R5" s="262"/>
      <c r="S5" s="262"/>
      <c r="T5" s="262"/>
      <c r="U5" s="262"/>
      <c r="V5" s="262"/>
    </row>
    <row r="6" spans="1:22" x14ac:dyDescent="0.25">
      <c r="A6" s="28" t="s">
        <v>98</v>
      </c>
      <c r="B6" s="40" t="s">
        <v>99</v>
      </c>
      <c r="C6" s="1" t="s">
        <v>100</v>
      </c>
      <c r="D6" s="1" t="s">
        <v>101</v>
      </c>
      <c r="E6" s="1">
        <f t="shared" ref="E6:E8" si="1">SUM(I6:M6)</f>
        <v>48</v>
      </c>
      <c r="F6" s="289"/>
      <c r="G6" s="200"/>
      <c r="H6" s="6"/>
      <c r="I6" s="201">
        <v>48</v>
      </c>
      <c r="J6" s="201"/>
      <c r="K6" s="201"/>
      <c r="L6" s="201"/>
      <c r="M6" s="201"/>
      <c r="N6" s="202">
        <f>E6*G6</f>
        <v>0</v>
      </c>
    </row>
    <row r="7" spans="1:22" x14ac:dyDescent="0.25">
      <c r="A7" s="29" t="s">
        <v>102</v>
      </c>
      <c r="B7" s="40" t="s">
        <v>103</v>
      </c>
      <c r="C7" s="1" t="s">
        <v>0</v>
      </c>
      <c r="D7" s="1" t="s">
        <v>104</v>
      </c>
      <c r="E7" s="1">
        <f t="shared" si="1"/>
        <v>35</v>
      </c>
      <c r="F7" s="289"/>
      <c r="G7" s="200"/>
      <c r="H7" s="6"/>
      <c r="I7" s="201">
        <v>35</v>
      </c>
      <c r="J7" s="201"/>
      <c r="K7" s="201"/>
      <c r="L7" s="201"/>
      <c r="M7" s="201"/>
      <c r="N7" s="202">
        <f t="shared" ref="N7:N8" si="2">E7*G7</f>
        <v>0</v>
      </c>
    </row>
    <row r="8" spans="1:22" ht="15.75" thickBot="1" x14ac:dyDescent="0.3">
      <c r="A8" s="30" t="s">
        <v>105</v>
      </c>
      <c r="B8" s="54" t="s">
        <v>106</v>
      </c>
      <c r="C8" s="31" t="s">
        <v>0</v>
      </c>
      <c r="D8" s="31" t="s">
        <v>104</v>
      </c>
      <c r="E8" s="31">
        <f t="shared" si="1"/>
        <v>1</v>
      </c>
      <c r="F8" s="289"/>
      <c r="G8" s="204"/>
      <c r="H8" s="203"/>
      <c r="I8" s="205">
        <v>1</v>
      </c>
      <c r="J8" s="205"/>
      <c r="K8" s="205"/>
      <c r="L8" s="205"/>
      <c r="M8" s="205"/>
      <c r="N8" s="206">
        <f t="shared" si="2"/>
        <v>0</v>
      </c>
    </row>
    <row r="9" spans="1:22" ht="15.75" thickBot="1" x14ac:dyDescent="0.3"/>
    <row r="10" spans="1:22" ht="15.75" x14ac:dyDescent="0.25">
      <c r="A10" s="22"/>
      <c r="B10" s="23" t="s">
        <v>107</v>
      </c>
      <c r="C10" s="24"/>
      <c r="D10" s="24"/>
      <c r="E10" s="24"/>
      <c r="F10" s="207"/>
      <c r="G10" s="207"/>
      <c r="H10" s="207"/>
      <c r="I10" s="238">
        <f>(I11*$G11)+(I12*$G12)+(I13*$G13)+(I14*$G14)+(I15*$G15)+(I16*$G16)+(I17*$G17)+(I18*$G18)+(I19*$G19)+(I20*$G20)+(I21*$G21)+(I22*$G22)+(I24*$G24)+(I25*$G25)+(I26*$G26)+(I27*$G27)+(I28*$G28)+(I29*$G29)+(I30*$G30)</f>
        <v>0</v>
      </c>
      <c r="J10" s="238">
        <f>(J11*$G11)+(J12*$G12)+(J13*$G13)+(J14*$G14)+(J15*$G15)+(J16*$G16)+(J17*$G17)+(J18*$G18)+(J19*$G19)+(J20*$G20)+(J21*$G21)+(J22*$G22)+(J24*$G24)+(J25*$G25)+(J26*$G26)+(J27*$G27)+(J28*$G28)+(J29*$G29)+(J30*$G30)</f>
        <v>0</v>
      </c>
      <c r="K10" s="238">
        <f t="shared" ref="K10:M10" si="3">(K11*$G11)+(K12*$G12)+(K13*$G13)+(K14*$G14)+(K15*$G15)+(K16*$G16)+(K17*$G17)+(K18*$G18)+(K19*$G19)+(K20*$G20)+(K21*$G21)+(K22*$G22)+(K24*$G24)+(K25*$G25)+(K26*$G26)+(K27*$G27)+(K28*$G28)+(K29*$G29)+(K30*$G30)</f>
        <v>0</v>
      </c>
      <c r="L10" s="238">
        <f t="shared" si="3"/>
        <v>0</v>
      </c>
      <c r="M10" s="238">
        <f t="shared" si="3"/>
        <v>0</v>
      </c>
      <c r="N10" s="242"/>
    </row>
    <row r="11" spans="1:22" x14ac:dyDescent="0.25">
      <c r="A11" s="18" t="s">
        <v>108</v>
      </c>
      <c r="B11" s="41" t="s">
        <v>109</v>
      </c>
      <c r="C11" s="5" t="s">
        <v>110</v>
      </c>
      <c r="D11" s="5" t="s">
        <v>111</v>
      </c>
      <c r="E11" s="5">
        <f t="shared" ref="E11:E30" si="4">SUM(I11:M11)</f>
        <v>0</v>
      </c>
      <c r="F11" s="289"/>
      <c r="G11" s="200"/>
      <c r="H11" s="6"/>
      <c r="I11" s="201">
        <v>0</v>
      </c>
      <c r="J11" s="201"/>
      <c r="K11" s="201"/>
      <c r="L11" s="201"/>
      <c r="M11" s="201"/>
      <c r="N11" s="202">
        <f t="shared" ref="N11:N30" si="5">E11*G11</f>
        <v>0</v>
      </c>
    </row>
    <row r="12" spans="1:22" x14ac:dyDescent="0.25">
      <c r="A12" s="18" t="s">
        <v>112</v>
      </c>
      <c r="B12" s="41" t="s">
        <v>109</v>
      </c>
      <c r="C12" s="5" t="s">
        <v>113</v>
      </c>
      <c r="D12" s="5" t="s">
        <v>111</v>
      </c>
      <c r="E12" s="5">
        <f t="shared" si="4"/>
        <v>750</v>
      </c>
      <c r="F12" s="289"/>
      <c r="G12" s="200"/>
      <c r="H12" s="6"/>
      <c r="I12" s="201">
        <v>750</v>
      </c>
      <c r="J12" s="201"/>
      <c r="K12" s="201"/>
      <c r="L12" s="201"/>
      <c r="M12" s="201"/>
      <c r="N12" s="202">
        <f t="shared" si="5"/>
        <v>0</v>
      </c>
    </row>
    <row r="13" spans="1:22" x14ac:dyDescent="0.25">
      <c r="A13" s="18" t="s">
        <v>114</v>
      </c>
      <c r="B13" s="41" t="s">
        <v>109</v>
      </c>
      <c r="C13" s="5" t="s">
        <v>115</v>
      </c>
      <c r="D13" s="5" t="s">
        <v>111</v>
      </c>
      <c r="E13" s="5">
        <f t="shared" si="4"/>
        <v>750</v>
      </c>
      <c r="F13" s="289"/>
      <c r="G13" s="200"/>
      <c r="H13" s="6"/>
      <c r="I13" s="201">
        <v>750</v>
      </c>
      <c r="J13" s="201"/>
      <c r="K13" s="201"/>
      <c r="L13" s="201"/>
      <c r="M13" s="201"/>
      <c r="N13" s="202">
        <f t="shared" si="5"/>
        <v>0</v>
      </c>
    </row>
    <row r="14" spans="1:22" x14ac:dyDescent="0.25">
      <c r="A14" s="18" t="s">
        <v>116</v>
      </c>
      <c r="B14" s="41" t="s">
        <v>109</v>
      </c>
      <c r="C14" s="5" t="s">
        <v>117</v>
      </c>
      <c r="D14" s="5" t="s">
        <v>111</v>
      </c>
      <c r="E14" s="5">
        <f t="shared" si="4"/>
        <v>0</v>
      </c>
      <c r="F14" s="289"/>
      <c r="G14" s="200"/>
      <c r="H14" s="6"/>
      <c r="I14" s="201">
        <v>0</v>
      </c>
      <c r="J14" s="201"/>
      <c r="K14" s="201"/>
      <c r="L14" s="201"/>
      <c r="M14" s="201"/>
      <c r="N14" s="202">
        <f t="shared" si="5"/>
        <v>0</v>
      </c>
    </row>
    <row r="15" spans="1:22" x14ac:dyDescent="0.25">
      <c r="A15" s="18" t="s">
        <v>118</v>
      </c>
      <c r="B15" s="41" t="s">
        <v>109</v>
      </c>
      <c r="C15" s="5" t="s">
        <v>119</v>
      </c>
      <c r="D15" s="5" t="s">
        <v>111</v>
      </c>
      <c r="E15" s="5">
        <f t="shared" si="4"/>
        <v>0</v>
      </c>
      <c r="F15" s="289"/>
      <c r="G15" s="200"/>
      <c r="H15" s="6"/>
      <c r="I15" s="201">
        <v>0</v>
      </c>
      <c r="J15" s="201"/>
      <c r="K15" s="201"/>
      <c r="L15" s="201"/>
      <c r="M15" s="201"/>
      <c r="N15" s="202">
        <f t="shared" si="5"/>
        <v>0</v>
      </c>
    </row>
    <row r="16" spans="1:22" x14ac:dyDescent="0.25">
      <c r="A16" s="18" t="s">
        <v>120</v>
      </c>
      <c r="B16" s="41" t="s">
        <v>109</v>
      </c>
      <c r="C16" s="5" t="s">
        <v>121</v>
      </c>
      <c r="D16" s="5" t="s">
        <v>111</v>
      </c>
      <c r="E16" s="5">
        <f t="shared" si="4"/>
        <v>0</v>
      </c>
      <c r="F16" s="289"/>
      <c r="G16" s="200"/>
      <c r="H16" s="6"/>
      <c r="I16" s="201">
        <v>0</v>
      </c>
      <c r="J16" s="201"/>
      <c r="K16" s="201"/>
      <c r="L16" s="201"/>
      <c r="M16" s="201"/>
      <c r="N16" s="202">
        <f t="shared" si="5"/>
        <v>0</v>
      </c>
    </row>
    <row r="17" spans="1:22" x14ac:dyDescent="0.25">
      <c r="A17" s="18" t="s">
        <v>122</v>
      </c>
      <c r="B17" s="41" t="s">
        <v>109</v>
      </c>
      <c r="C17" s="5" t="s">
        <v>123</v>
      </c>
      <c r="D17" s="5" t="s">
        <v>111</v>
      </c>
      <c r="E17" s="5">
        <f t="shared" si="4"/>
        <v>0</v>
      </c>
      <c r="F17" s="289"/>
      <c r="G17" s="200"/>
      <c r="H17" s="6"/>
      <c r="I17" s="201">
        <v>0</v>
      </c>
      <c r="J17" s="201"/>
      <c r="K17" s="201"/>
      <c r="L17" s="201"/>
      <c r="M17" s="201"/>
      <c r="N17" s="202">
        <f t="shared" si="5"/>
        <v>0</v>
      </c>
    </row>
    <row r="18" spans="1:22" x14ac:dyDescent="0.25">
      <c r="A18" s="18" t="s">
        <v>124</v>
      </c>
      <c r="B18" s="41" t="s">
        <v>109</v>
      </c>
      <c r="C18" s="5" t="s">
        <v>125</v>
      </c>
      <c r="D18" s="5" t="s">
        <v>111</v>
      </c>
      <c r="E18" s="5">
        <f t="shared" si="4"/>
        <v>0</v>
      </c>
      <c r="F18" s="289"/>
      <c r="G18" s="200"/>
      <c r="H18" s="6"/>
      <c r="I18" s="201">
        <v>0</v>
      </c>
      <c r="J18" s="201"/>
      <c r="K18" s="201"/>
      <c r="L18" s="201"/>
      <c r="M18" s="201"/>
      <c r="N18" s="202">
        <f t="shared" si="5"/>
        <v>0</v>
      </c>
    </row>
    <row r="19" spans="1:22" s="3" customFormat="1" x14ac:dyDescent="0.25">
      <c r="A19" s="19" t="s">
        <v>126</v>
      </c>
      <c r="B19" s="42" t="s">
        <v>127</v>
      </c>
      <c r="C19" s="2" t="s">
        <v>110</v>
      </c>
      <c r="D19" s="2" t="s">
        <v>111</v>
      </c>
      <c r="E19" s="2">
        <f t="shared" si="4"/>
        <v>1458</v>
      </c>
      <c r="F19" s="291"/>
      <c r="G19" s="200"/>
      <c r="I19" s="1">
        <v>1458</v>
      </c>
      <c r="J19" s="1"/>
      <c r="K19" s="1"/>
      <c r="L19" s="1"/>
      <c r="M19" s="1"/>
      <c r="N19" s="202">
        <f t="shared" si="5"/>
        <v>0</v>
      </c>
      <c r="O19" s="15"/>
      <c r="P19" s="15"/>
      <c r="Q19" s="15"/>
      <c r="R19" s="15"/>
      <c r="S19" s="15"/>
      <c r="T19" s="15"/>
      <c r="U19" s="15"/>
      <c r="V19" s="15"/>
    </row>
    <row r="20" spans="1:22" x14ac:dyDescent="0.25">
      <c r="A20" s="19" t="s">
        <v>128</v>
      </c>
      <c r="B20" s="42" t="s">
        <v>127</v>
      </c>
      <c r="C20" s="2" t="s">
        <v>113</v>
      </c>
      <c r="D20" s="2" t="s">
        <v>111</v>
      </c>
      <c r="E20" s="2">
        <f t="shared" si="4"/>
        <v>792</v>
      </c>
      <c r="F20" s="289"/>
      <c r="G20" s="200"/>
      <c r="H20" s="6"/>
      <c r="I20" s="201">
        <v>792</v>
      </c>
      <c r="J20" s="201"/>
      <c r="K20" s="201"/>
      <c r="L20" s="201"/>
      <c r="M20" s="201"/>
      <c r="N20" s="202">
        <f t="shared" si="5"/>
        <v>0</v>
      </c>
    </row>
    <row r="21" spans="1:22" x14ac:dyDescent="0.25">
      <c r="A21" s="19" t="s">
        <v>129</v>
      </c>
      <c r="B21" s="42" t="s">
        <v>127</v>
      </c>
      <c r="C21" s="2" t="s">
        <v>115</v>
      </c>
      <c r="D21" s="2" t="s">
        <v>111</v>
      </c>
      <c r="E21" s="2">
        <f t="shared" si="4"/>
        <v>0</v>
      </c>
      <c r="F21" s="289"/>
      <c r="G21" s="200"/>
      <c r="H21" s="6"/>
      <c r="I21" s="201">
        <v>0</v>
      </c>
      <c r="J21" s="201"/>
      <c r="K21" s="201"/>
      <c r="L21" s="201"/>
      <c r="M21" s="201"/>
      <c r="N21" s="202">
        <f t="shared" si="5"/>
        <v>0</v>
      </c>
      <c r="O21" s="260"/>
    </row>
    <row r="22" spans="1:22" x14ac:dyDescent="0.25">
      <c r="A22" s="19" t="s">
        <v>130</v>
      </c>
      <c r="B22" s="42" t="s">
        <v>127</v>
      </c>
      <c r="C22" s="2" t="s">
        <v>117</v>
      </c>
      <c r="D22" s="2" t="s">
        <v>111</v>
      </c>
      <c r="E22" s="2">
        <f t="shared" si="4"/>
        <v>563</v>
      </c>
      <c r="F22" s="289"/>
      <c r="G22" s="200"/>
      <c r="H22" s="6"/>
      <c r="I22" s="201">
        <v>563</v>
      </c>
      <c r="J22" s="201"/>
      <c r="K22" s="201"/>
      <c r="L22" s="201"/>
      <c r="M22" s="201"/>
      <c r="N22" s="202">
        <f t="shared" si="5"/>
        <v>0</v>
      </c>
      <c r="O22" s="260"/>
    </row>
    <row r="23" spans="1:22" x14ac:dyDescent="0.25">
      <c r="A23" s="19" t="s">
        <v>849</v>
      </c>
      <c r="B23" s="42" t="s">
        <v>127</v>
      </c>
      <c r="C23" s="2" t="s">
        <v>119</v>
      </c>
      <c r="D23" s="2" t="s">
        <v>111</v>
      </c>
      <c r="E23" s="2">
        <f t="shared" si="4"/>
        <v>100</v>
      </c>
      <c r="F23" s="289"/>
      <c r="G23" s="200"/>
      <c r="H23" s="6"/>
      <c r="I23" s="201">
        <v>100</v>
      </c>
      <c r="J23" s="201"/>
      <c r="K23" s="201"/>
      <c r="L23" s="201"/>
      <c r="M23" s="201"/>
      <c r="N23" s="202"/>
    </row>
    <row r="24" spans="1:22" x14ac:dyDescent="0.25">
      <c r="A24" s="19" t="s">
        <v>131</v>
      </c>
      <c r="B24" s="42" t="s">
        <v>127</v>
      </c>
      <c r="C24" s="2" t="s">
        <v>121</v>
      </c>
      <c r="D24" s="2" t="s">
        <v>111</v>
      </c>
      <c r="E24" s="2">
        <f t="shared" si="4"/>
        <v>563</v>
      </c>
      <c r="F24" s="289"/>
      <c r="G24" s="200"/>
      <c r="H24" s="6"/>
      <c r="I24" s="201">
        <v>563</v>
      </c>
      <c r="J24" s="201"/>
      <c r="K24" s="201"/>
      <c r="L24" s="201"/>
      <c r="M24" s="201"/>
      <c r="N24" s="202">
        <f t="shared" si="5"/>
        <v>0</v>
      </c>
      <c r="O24" s="260"/>
    </row>
    <row r="25" spans="1:22" x14ac:dyDescent="0.25">
      <c r="A25" s="19" t="s">
        <v>132</v>
      </c>
      <c r="B25" s="42" t="s">
        <v>127</v>
      </c>
      <c r="C25" s="2" t="s">
        <v>123</v>
      </c>
      <c r="D25" s="2" t="s">
        <v>111</v>
      </c>
      <c r="E25" s="2">
        <f t="shared" si="4"/>
        <v>50</v>
      </c>
      <c r="F25" s="289"/>
      <c r="G25" s="200"/>
      <c r="H25" s="6"/>
      <c r="I25" s="201">
        <v>50</v>
      </c>
      <c r="J25" s="201"/>
      <c r="K25" s="201"/>
      <c r="L25" s="201"/>
      <c r="M25" s="201"/>
      <c r="N25" s="202">
        <f t="shared" si="5"/>
        <v>0</v>
      </c>
    </row>
    <row r="26" spans="1:22" x14ac:dyDescent="0.25">
      <c r="A26" s="19" t="s">
        <v>133</v>
      </c>
      <c r="B26" s="42" t="s">
        <v>127</v>
      </c>
      <c r="C26" s="2" t="s">
        <v>125</v>
      </c>
      <c r="D26" s="2" t="s">
        <v>111</v>
      </c>
      <c r="E26" s="2">
        <f t="shared" si="4"/>
        <v>50</v>
      </c>
      <c r="F26" s="289"/>
      <c r="G26" s="200"/>
      <c r="H26" s="6"/>
      <c r="I26" s="201">
        <v>50</v>
      </c>
      <c r="J26" s="201"/>
      <c r="K26" s="201"/>
      <c r="L26" s="201"/>
      <c r="M26" s="201"/>
      <c r="N26" s="202">
        <f t="shared" si="5"/>
        <v>0</v>
      </c>
    </row>
    <row r="27" spans="1:22" ht="15.75" thickBot="1" x14ac:dyDescent="0.3">
      <c r="A27" s="20" t="s">
        <v>134</v>
      </c>
      <c r="B27" s="43" t="s">
        <v>127</v>
      </c>
      <c r="C27" s="21" t="s">
        <v>135</v>
      </c>
      <c r="D27" s="21" t="s">
        <v>111</v>
      </c>
      <c r="E27" s="21">
        <f t="shared" si="4"/>
        <v>0</v>
      </c>
      <c r="F27" s="289"/>
      <c r="G27" s="204"/>
      <c r="H27" s="203"/>
      <c r="I27" s="205">
        <v>0</v>
      </c>
      <c r="J27" s="205"/>
      <c r="K27" s="205"/>
      <c r="L27" s="205"/>
      <c r="M27" s="205"/>
      <c r="N27" s="206">
        <f t="shared" si="5"/>
        <v>0</v>
      </c>
    </row>
    <row r="28" spans="1:22" s="3" customFormat="1" x14ac:dyDescent="0.25">
      <c r="A28" s="65" t="s">
        <v>251</v>
      </c>
      <c r="B28" s="66" t="s">
        <v>252</v>
      </c>
      <c r="C28" s="67" t="s">
        <v>113</v>
      </c>
      <c r="D28" s="67" t="s">
        <v>111</v>
      </c>
      <c r="E28" s="209">
        <f t="shared" si="4"/>
        <v>85</v>
      </c>
      <c r="F28" s="291"/>
      <c r="G28" s="211"/>
      <c r="H28" s="210"/>
      <c r="I28" s="212">
        <v>85</v>
      </c>
      <c r="J28" s="212"/>
      <c r="K28" s="212"/>
      <c r="L28" s="212"/>
      <c r="M28" s="212"/>
      <c r="N28" s="213">
        <f t="shared" si="5"/>
        <v>0</v>
      </c>
      <c r="O28" s="15"/>
      <c r="P28" s="15"/>
      <c r="Q28" s="15"/>
      <c r="R28" s="15"/>
      <c r="S28" s="15"/>
      <c r="T28" s="15"/>
      <c r="U28" s="15"/>
      <c r="V28" s="15"/>
    </row>
    <row r="29" spans="1:22" s="3" customFormat="1" x14ac:dyDescent="0.25">
      <c r="A29" s="65" t="s">
        <v>253</v>
      </c>
      <c r="B29" s="66" t="s">
        <v>252</v>
      </c>
      <c r="C29" s="67" t="s">
        <v>119</v>
      </c>
      <c r="D29" s="67" t="s">
        <v>111</v>
      </c>
      <c r="E29" s="67">
        <f t="shared" si="4"/>
        <v>85</v>
      </c>
      <c r="F29" s="291"/>
      <c r="G29" s="200"/>
      <c r="I29" s="1">
        <v>85</v>
      </c>
      <c r="J29" s="1"/>
      <c r="K29" s="1"/>
      <c r="L29" s="1"/>
      <c r="M29" s="1"/>
      <c r="N29" s="202">
        <f t="shared" si="5"/>
        <v>0</v>
      </c>
      <c r="O29" s="15"/>
      <c r="P29" s="15"/>
      <c r="Q29" s="15"/>
      <c r="R29" s="15"/>
      <c r="S29" s="15"/>
      <c r="T29" s="15"/>
      <c r="U29" s="15"/>
      <c r="V29" s="15"/>
    </row>
    <row r="30" spans="1:22" ht="15.75" thickBot="1" x14ac:dyDescent="0.3">
      <c r="A30" s="68" t="s">
        <v>254</v>
      </c>
      <c r="B30" s="69" t="s">
        <v>252</v>
      </c>
      <c r="C30" s="70" t="s">
        <v>125</v>
      </c>
      <c r="D30" s="70" t="s">
        <v>111</v>
      </c>
      <c r="E30" s="70">
        <f t="shared" si="4"/>
        <v>41</v>
      </c>
      <c r="F30" s="289"/>
      <c r="G30" s="204"/>
      <c r="H30" s="203"/>
      <c r="I30" s="205">
        <v>41</v>
      </c>
      <c r="J30" s="205"/>
      <c r="K30" s="205"/>
      <c r="L30" s="205"/>
      <c r="M30" s="205"/>
      <c r="N30" s="206">
        <f t="shared" si="5"/>
        <v>0</v>
      </c>
    </row>
    <row r="31" spans="1:22" ht="15.75" thickBot="1" x14ac:dyDescent="0.3"/>
    <row r="32" spans="1:22" s="32" customFormat="1" ht="15.75" x14ac:dyDescent="0.25">
      <c r="A32" s="33"/>
      <c r="B32" s="26" t="s">
        <v>136</v>
      </c>
      <c r="C32" s="34"/>
      <c r="D32" s="34"/>
      <c r="E32" s="34"/>
      <c r="F32" s="26"/>
      <c r="G32" s="26"/>
      <c r="H32" s="26"/>
      <c r="I32" s="235">
        <f t="shared" ref="I32:M32" si="6">(I33*$G33)+(I34*$G34)+(I35*$G35)+(I36*$G36)+(I37*$G37)+(I38*$G38)+(I39*$G39)+(I40*$G40)+(I41*$G41)</f>
        <v>0</v>
      </c>
      <c r="J32" s="235">
        <f t="shared" si="6"/>
        <v>0</v>
      </c>
      <c r="K32" s="235">
        <f t="shared" si="6"/>
        <v>0</v>
      </c>
      <c r="L32" s="235">
        <f t="shared" si="6"/>
        <v>0</v>
      </c>
      <c r="M32" s="235">
        <f t="shared" si="6"/>
        <v>0</v>
      </c>
      <c r="N32" s="241"/>
      <c r="O32" s="261"/>
      <c r="P32" s="261"/>
      <c r="Q32" s="261"/>
      <c r="R32" s="261"/>
      <c r="S32" s="261"/>
      <c r="T32" s="261"/>
      <c r="U32" s="261"/>
      <c r="V32" s="261"/>
    </row>
    <row r="33" spans="1:22" x14ac:dyDescent="0.25">
      <c r="A33" s="7" t="s">
        <v>137</v>
      </c>
      <c r="B33" s="44" t="s">
        <v>138</v>
      </c>
      <c r="C33" s="4" t="s">
        <v>115</v>
      </c>
      <c r="D33" s="4" t="s">
        <v>111</v>
      </c>
      <c r="E33" s="4">
        <f t="shared" ref="E33:E41" si="7">SUM(I33:M33)</f>
        <v>88</v>
      </c>
      <c r="F33" s="289"/>
      <c r="G33" s="200"/>
      <c r="H33" s="6"/>
      <c r="I33" s="201">
        <v>88</v>
      </c>
      <c r="J33" s="201"/>
      <c r="K33" s="201"/>
      <c r="L33" s="201"/>
      <c r="M33" s="201"/>
      <c r="N33" s="202">
        <f t="shared" ref="N33:N41" si="8">E33*G33</f>
        <v>0</v>
      </c>
    </row>
    <row r="34" spans="1:22" x14ac:dyDescent="0.25">
      <c r="A34" s="7" t="s">
        <v>139</v>
      </c>
      <c r="B34" s="44" t="s">
        <v>138</v>
      </c>
      <c r="C34" s="4" t="s">
        <v>117</v>
      </c>
      <c r="D34" s="4" t="s">
        <v>111</v>
      </c>
      <c r="E34" s="4">
        <f t="shared" si="7"/>
        <v>20</v>
      </c>
      <c r="F34" s="289"/>
      <c r="G34" s="200"/>
      <c r="H34" s="6"/>
      <c r="I34" s="201">
        <v>20</v>
      </c>
      <c r="J34" s="201"/>
      <c r="K34" s="201"/>
      <c r="L34" s="201"/>
      <c r="M34" s="201"/>
      <c r="N34" s="202">
        <f t="shared" si="8"/>
        <v>0</v>
      </c>
    </row>
    <row r="35" spans="1:22" x14ac:dyDescent="0.25">
      <c r="A35" s="7" t="s">
        <v>140</v>
      </c>
      <c r="B35" s="44" t="s">
        <v>138</v>
      </c>
      <c r="C35" s="4" t="s">
        <v>119</v>
      </c>
      <c r="D35" s="4" t="s">
        <v>111</v>
      </c>
      <c r="E35" s="4">
        <f t="shared" si="7"/>
        <v>20</v>
      </c>
      <c r="F35" s="289"/>
      <c r="G35" s="200"/>
      <c r="H35" s="6"/>
      <c r="I35" s="201">
        <v>20</v>
      </c>
      <c r="J35" s="201"/>
      <c r="K35" s="201"/>
      <c r="L35" s="201"/>
      <c r="M35" s="201"/>
      <c r="N35" s="202">
        <f t="shared" si="8"/>
        <v>0</v>
      </c>
    </row>
    <row r="36" spans="1:22" x14ac:dyDescent="0.25">
      <c r="A36" s="7" t="s">
        <v>141</v>
      </c>
      <c r="B36" s="44" t="s">
        <v>138</v>
      </c>
      <c r="C36" s="4" t="s">
        <v>121</v>
      </c>
      <c r="D36" s="4" t="s">
        <v>111</v>
      </c>
      <c r="E36" s="4">
        <f t="shared" si="7"/>
        <v>0</v>
      </c>
      <c r="F36" s="289"/>
      <c r="G36" s="200"/>
      <c r="H36" s="6"/>
      <c r="I36" s="201">
        <v>0</v>
      </c>
      <c r="J36" s="201"/>
      <c r="K36" s="201"/>
      <c r="L36" s="201"/>
      <c r="M36" s="201"/>
      <c r="N36" s="202">
        <f t="shared" si="8"/>
        <v>0</v>
      </c>
    </row>
    <row r="37" spans="1:22" x14ac:dyDescent="0.25">
      <c r="A37" s="7" t="s">
        <v>142</v>
      </c>
      <c r="B37" s="44" t="s">
        <v>138</v>
      </c>
      <c r="C37" s="4" t="s">
        <v>123</v>
      </c>
      <c r="D37" s="4" t="s">
        <v>111</v>
      </c>
      <c r="E37" s="4">
        <f t="shared" si="7"/>
        <v>0</v>
      </c>
      <c r="F37" s="289"/>
      <c r="G37" s="200"/>
      <c r="H37" s="6"/>
      <c r="I37" s="201">
        <v>0</v>
      </c>
      <c r="J37" s="201"/>
      <c r="K37" s="201"/>
      <c r="L37" s="201"/>
      <c r="M37" s="201"/>
      <c r="N37" s="202">
        <f t="shared" si="8"/>
        <v>0</v>
      </c>
    </row>
    <row r="38" spans="1:22" x14ac:dyDescent="0.25">
      <c r="A38" s="7" t="s">
        <v>143</v>
      </c>
      <c r="B38" s="44" t="s">
        <v>138</v>
      </c>
      <c r="C38" s="4" t="s">
        <v>125</v>
      </c>
      <c r="D38" s="4" t="s">
        <v>111</v>
      </c>
      <c r="E38" s="4">
        <f t="shared" si="7"/>
        <v>0</v>
      </c>
      <c r="F38" s="289"/>
      <c r="G38" s="200"/>
      <c r="H38" s="6"/>
      <c r="I38" s="201">
        <v>0</v>
      </c>
      <c r="J38" s="201"/>
      <c r="K38" s="201"/>
      <c r="L38" s="201"/>
      <c r="M38" s="201"/>
      <c r="N38" s="202">
        <f t="shared" si="8"/>
        <v>0</v>
      </c>
    </row>
    <row r="39" spans="1:22" x14ac:dyDescent="0.25">
      <c r="A39" s="7" t="s">
        <v>144</v>
      </c>
      <c r="B39" s="44" t="s">
        <v>138</v>
      </c>
      <c r="C39" s="4" t="s">
        <v>145</v>
      </c>
      <c r="D39" s="4" t="s">
        <v>111</v>
      </c>
      <c r="E39" s="4">
        <f t="shared" si="7"/>
        <v>0</v>
      </c>
      <c r="F39" s="289"/>
      <c r="G39" s="200"/>
      <c r="H39" s="6"/>
      <c r="I39" s="201">
        <v>0</v>
      </c>
      <c r="J39" s="201"/>
      <c r="K39" s="201"/>
      <c r="L39" s="201"/>
      <c r="M39" s="201"/>
      <c r="N39" s="202">
        <f t="shared" si="8"/>
        <v>0</v>
      </c>
    </row>
    <row r="40" spans="1:22" x14ac:dyDescent="0.25">
      <c r="A40" s="7" t="s">
        <v>146</v>
      </c>
      <c r="B40" s="44" t="s">
        <v>138</v>
      </c>
      <c r="C40" s="4" t="s">
        <v>147</v>
      </c>
      <c r="D40" s="4" t="s">
        <v>111</v>
      </c>
      <c r="E40" s="4">
        <f t="shared" si="7"/>
        <v>0</v>
      </c>
      <c r="F40" s="289"/>
      <c r="G40" s="200"/>
      <c r="H40" s="6"/>
      <c r="I40" s="201">
        <v>0</v>
      </c>
      <c r="J40" s="201"/>
      <c r="K40" s="201"/>
      <c r="L40" s="201"/>
      <c r="M40" s="201"/>
      <c r="N40" s="202">
        <f t="shared" si="8"/>
        <v>0</v>
      </c>
    </row>
    <row r="41" spans="1:22" ht="15.75" thickBot="1" x14ac:dyDescent="0.3">
      <c r="A41" s="8" t="s">
        <v>148</v>
      </c>
      <c r="B41" s="45" t="s">
        <v>138</v>
      </c>
      <c r="C41" s="9" t="s">
        <v>135</v>
      </c>
      <c r="D41" s="9" t="s">
        <v>111</v>
      </c>
      <c r="E41" s="9">
        <f t="shared" si="7"/>
        <v>0</v>
      </c>
      <c r="F41" s="289"/>
      <c r="G41" s="204"/>
      <c r="H41" s="203"/>
      <c r="I41" s="205">
        <v>0</v>
      </c>
      <c r="J41" s="205"/>
      <c r="K41" s="205"/>
      <c r="L41" s="205"/>
      <c r="M41" s="205"/>
      <c r="N41" s="206">
        <f t="shared" si="8"/>
        <v>0</v>
      </c>
    </row>
    <row r="42" spans="1:22" s="17" customFormat="1" ht="15.75" thickBot="1" x14ac:dyDescent="0.3">
      <c r="A42" s="14"/>
      <c r="B42" s="15"/>
      <c r="C42" s="16"/>
      <c r="D42" s="16"/>
      <c r="E42" s="16"/>
    </row>
    <row r="43" spans="1:22" s="32" customFormat="1" ht="15.75" x14ac:dyDescent="0.25">
      <c r="A43" s="33"/>
      <c r="B43" s="26" t="s">
        <v>149</v>
      </c>
      <c r="C43" s="34"/>
      <c r="D43" s="34"/>
      <c r="E43" s="34"/>
      <c r="F43" s="26"/>
      <c r="G43" s="26"/>
      <c r="H43" s="26"/>
      <c r="I43" s="235">
        <f t="shared" ref="I43:M43" si="9">(I44*$G44)+(I45*$G45)+(I46*$G46)+(I47*$G47)+(I48*$G48)+(I49*$G49)+(I50*$G50)+(I51*$G51)+(I52*$G52)</f>
        <v>0</v>
      </c>
      <c r="J43" s="235">
        <f t="shared" si="9"/>
        <v>0</v>
      </c>
      <c r="K43" s="235">
        <f t="shared" si="9"/>
        <v>0</v>
      </c>
      <c r="L43" s="235">
        <f t="shared" si="9"/>
        <v>0</v>
      </c>
      <c r="M43" s="235">
        <f t="shared" si="9"/>
        <v>0</v>
      </c>
      <c r="N43" s="241"/>
      <c r="O43" s="261"/>
      <c r="P43" s="261"/>
      <c r="Q43" s="261"/>
      <c r="R43" s="261"/>
      <c r="S43" s="261"/>
      <c r="T43" s="261"/>
      <c r="U43" s="261"/>
      <c r="V43" s="261"/>
    </row>
    <row r="44" spans="1:22" x14ac:dyDescent="0.25">
      <c r="A44" s="7" t="s">
        <v>150</v>
      </c>
      <c r="B44" s="44" t="s">
        <v>151</v>
      </c>
      <c r="C44" s="4" t="s">
        <v>115</v>
      </c>
      <c r="D44" s="4" t="s">
        <v>111</v>
      </c>
      <c r="E44" s="4">
        <f t="shared" ref="E44:E52" si="10">SUM(I44:M44)</f>
        <v>20</v>
      </c>
      <c r="F44" s="289"/>
      <c r="G44" s="200"/>
      <c r="H44" s="6"/>
      <c r="I44" s="201">
        <v>20</v>
      </c>
      <c r="J44" s="201"/>
      <c r="K44" s="201"/>
      <c r="L44" s="201"/>
      <c r="M44" s="201"/>
      <c r="N44" s="202">
        <f t="shared" ref="N44:N52" si="11">E44*G44</f>
        <v>0</v>
      </c>
    </row>
    <row r="45" spans="1:22" x14ac:dyDescent="0.25">
      <c r="A45" s="7" t="s">
        <v>152</v>
      </c>
      <c r="B45" s="44" t="s">
        <v>151</v>
      </c>
      <c r="C45" s="4" t="s">
        <v>117</v>
      </c>
      <c r="D45" s="4" t="s">
        <v>111</v>
      </c>
      <c r="E45" s="4">
        <f t="shared" si="10"/>
        <v>20</v>
      </c>
      <c r="F45" s="289"/>
      <c r="G45" s="200"/>
      <c r="H45" s="6"/>
      <c r="I45" s="201">
        <v>20</v>
      </c>
      <c r="J45" s="201"/>
      <c r="K45" s="201"/>
      <c r="L45" s="201"/>
      <c r="M45" s="201"/>
      <c r="N45" s="202">
        <f t="shared" si="11"/>
        <v>0</v>
      </c>
    </row>
    <row r="46" spans="1:22" x14ac:dyDescent="0.25">
      <c r="A46" s="7" t="s">
        <v>153</v>
      </c>
      <c r="B46" s="44" t="s">
        <v>151</v>
      </c>
      <c r="C46" s="4" t="s">
        <v>119</v>
      </c>
      <c r="D46" s="4" t="s">
        <v>111</v>
      </c>
      <c r="E46" s="4">
        <f t="shared" si="10"/>
        <v>20</v>
      </c>
      <c r="F46" s="289"/>
      <c r="G46" s="200"/>
      <c r="H46" s="6"/>
      <c r="I46" s="201">
        <v>20</v>
      </c>
      <c r="J46" s="201"/>
      <c r="K46" s="201"/>
      <c r="L46" s="201"/>
      <c r="M46" s="201"/>
      <c r="N46" s="202">
        <f t="shared" si="11"/>
        <v>0</v>
      </c>
    </row>
    <row r="47" spans="1:22" x14ac:dyDescent="0.25">
      <c r="A47" s="7" t="s">
        <v>154</v>
      </c>
      <c r="B47" s="44" t="s">
        <v>151</v>
      </c>
      <c r="C47" s="4" t="s">
        <v>121</v>
      </c>
      <c r="D47" s="4" t="s">
        <v>111</v>
      </c>
      <c r="E47" s="4">
        <f t="shared" si="10"/>
        <v>0</v>
      </c>
      <c r="F47" s="289"/>
      <c r="G47" s="200"/>
      <c r="H47" s="6"/>
      <c r="I47" s="201">
        <v>0</v>
      </c>
      <c r="J47" s="201"/>
      <c r="K47" s="201"/>
      <c r="L47" s="201"/>
      <c r="M47" s="201"/>
      <c r="N47" s="202">
        <f t="shared" si="11"/>
        <v>0</v>
      </c>
    </row>
    <row r="48" spans="1:22" x14ac:dyDescent="0.25">
      <c r="A48" s="7" t="s">
        <v>155</v>
      </c>
      <c r="B48" s="44" t="s">
        <v>151</v>
      </c>
      <c r="C48" s="4" t="s">
        <v>123</v>
      </c>
      <c r="D48" s="4" t="s">
        <v>111</v>
      </c>
      <c r="E48" s="4">
        <f t="shared" si="10"/>
        <v>0</v>
      </c>
      <c r="F48" s="289"/>
      <c r="G48" s="200"/>
      <c r="H48" s="6"/>
      <c r="I48" s="201">
        <v>0</v>
      </c>
      <c r="J48" s="201"/>
      <c r="K48" s="201"/>
      <c r="L48" s="201"/>
      <c r="M48" s="201"/>
      <c r="N48" s="202">
        <f t="shared" si="11"/>
        <v>0</v>
      </c>
    </row>
    <row r="49" spans="1:22" x14ac:dyDescent="0.25">
      <c r="A49" s="7" t="s">
        <v>156</v>
      </c>
      <c r="B49" s="44" t="s">
        <v>151</v>
      </c>
      <c r="C49" s="4" t="s">
        <v>125</v>
      </c>
      <c r="D49" s="4" t="s">
        <v>111</v>
      </c>
      <c r="E49" s="4">
        <f t="shared" si="10"/>
        <v>0</v>
      </c>
      <c r="F49" s="289"/>
      <c r="G49" s="200"/>
      <c r="H49" s="6"/>
      <c r="I49" s="201">
        <v>0</v>
      </c>
      <c r="J49" s="201"/>
      <c r="K49" s="201"/>
      <c r="L49" s="201"/>
      <c r="M49" s="201"/>
      <c r="N49" s="202">
        <f t="shared" si="11"/>
        <v>0</v>
      </c>
    </row>
    <row r="50" spans="1:22" x14ac:dyDescent="0.25">
      <c r="A50" s="7" t="s">
        <v>157</v>
      </c>
      <c r="B50" s="44" t="s">
        <v>151</v>
      </c>
      <c r="C50" s="4" t="s">
        <v>145</v>
      </c>
      <c r="D50" s="4" t="s">
        <v>111</v>
      </c>
      <c r="E50" s="4">
        <f t="shared" si="10"/>
        <v>0</v>
      </c>
      <c r="F50" s="289"/>
      <c r="G50" s="200"/>
      <c r="H50" s="6"/>
      <c r="I50" s="201">
        <v>0</v>
      </c>
      <c r="J50" s="201"/>
      <c r="K50" s="201"/>
      <c r="L50" s="201"/>
      <c r="M50" s="201"/>
      <c r="N50" s="202">
        <f t="shared" si="11"/>
        <v>0</v>
      </c>
    </row>
    <row r="51" spans="1:22" x14ac:dyDescent="0.25">
      <c r="A51" s="7" t="s">
        <v>158</v>
      </c>
      <c r="B51" s="44" t="s">
        <v>151</v>
      </c>
      <c r="C51" s="4" t="s">
        <v>147</v>
      </c>
      <c r="D51" s="4" t="s">
        <v>111</v>
      </c>
      <c r="E51" s="4">
        <f t="shared" si="10"/>
        <v>0</v>
      </c>
      <c r="F51" s="289"/>
      <c r="G51" s="200"/>
      <c r="H51" s="6"/>
      <c r="I51" s="201">
        <v>0</v>
      </c>
      <c r="J51" s="201"/>
      <c r="K51" s="201"/>
      <c r="L51" s="201"/>
      <c r="M51" s="201"/>
      <c r="N51" s="202">
        <f t="shared" si="11"/>
        <v>0</v>
      </c>
    </row>
    <row r="52" spans="1:22" ht="15.75" thickBot="1" x14ac:dyDescent="0.3">
      <c r="A52" s="8" t="s">
        <v>159</v>
      </c>
      <c r="B52" s="45" t="s">
        <v>151</v>
      </c>
      <c r="C52" s="9" t="s">
        <v>135</v>
      </c>
      <c r="D52" s="9" t="s">
        <v>111</v>
      </c>
      <c r="E52" s="9">
        <f t="shared" si="10"/>
        <v>0</v>
      </c>
      <c r="F52" s="289"/>
      <c r="G52" s="204"/>
      <c r="H52" s="203"/>
      <c r="I52" s="205">
        <v>0</v>
      </c>
      <c r="J52" s="205"/>
      <c r="K52" s="205"/>
      <c r="L52" s="205"/>
      <c r="M52" s="205"/>
      <c r="N52" s="206">
        <f t="shared" si="11"/>
        <v>0</v>
      </c>
    </row>
    <row r="53" spans="1:22" s="17" customFormat="1" ht="15.75" thickBot="1" x14ac:dyDescent="0.3">
      <c r="A53" s="14"/>
      <c r="B53" s="15"/>
      <c r="C53" s="16"/>
      <c r="D53" s="16"/>
      <c r="E53" s="16"/>
    </row>
    <row r="54" spans="1:22" s="32" customFormat="1" ht="15.75" x14ac:dyDescent="0.25">
      <c r="A54" s="33"/>
      <c r="B54" s="26" t="s">
        <v>160</v>
      </c>
      <c r="C54" s="34"/>
      <c r="D54" s="34"/>
      <c r="E54" s="34"/>
      <c r="F54" s="26"/>
      <c r="G54" s="26"/>
      <c r="H54" s="26"/>
      <c r="I54" s="235">
        <f t="shared" ref="I54:M54" si="12">(I55*$G55)+(I56*$G56)+(I57*$G57)+(I58*$G58)+(I59*$G59)+(I60*$G60)+(I61*$G61)+(I62*$G62)+(I63*$G63)</f>
        <v>0</v>
      </c>
      <c r="J54" s="235">
        <f t="shared" si="12"/>
        <v>0</v>
      </c>
      <c r="K54" s="235">
        <f t="shared" si="12"/>
        <v>0</v>
      </c>
      <c r="L54" s="235">
        <f t="shared" si="12"/>
        <v>0</v>
      </c>
      <c r="M54" s="235">
        <f t="shared" si="12"/>
        <v>0</v>
      </c>
      <c r="N54" s="241"/>
      <c r="O54" s="261"/>
      <c r="P54" s="261"/>
      <c r="Q54" s="261"/>
      <c r="R54" s="261"/>
      <c r="S54" s="261"/>
      <c r="T54" s="261"/>
      <c r="U54" s="261"/>
      <c r="V54" s="261"/>
    </row>
    <row r="55" spans="1:22" x14ac:dyDescent="0.25">
      <c r="A55" s="7" t="s">
        <v>161</v>
      </c>
      <c r="B55" s="44" t="s">
        <v>162</v>
      </c>
      <c r="C55" s="4" t="s">
        <v>115</v>
      </c>
      <c r="D55" s="4" t="s">
        <v>111</v>
      </c>
      <c r="E55" s="4">
        <f t="shared" ref="E55:E63" si="13">SUM(I55:M55)</f>
        <v>20</v>
      </c>
      <c r="F55" s="289"/>
      <c r="G55" s="200"/>
      <c r="H55" s="6"/>
      <c r="I55" s="201">
        <v>20</v>
      </c>
      <c r="J55" s="201"/>
      <c r="K55" s="201"/>
      <c r="L55" s="201"/>
      <c r="M55" s="201"/>
      <c r="N55" s="202">
        <f t="shared" ref="N55:N63" si="14">E55*G55</f>
        <v>0</v>
      </c>
    </row>
    <row r="56" spans="1:22" x14ac:dyDescent="0.25">
      <c r="A56" s="7" t="s">
        <v>163</v>
      </c>
      <c r="B56" s="44" t="s">
        <v>162</v>
      </c>
      <c r="C56" s="4" t="s">
        <v>117</v>
      </c>
      <c r="D56" s="4" t="s">
        <v>111</v>
      </c>
      <c r="E56" s="4">
        <f t="shared" si="13"/>
        <v>0</v>
      </c>
      <c r="F56" s="289"/>
      <c r="G56" s="200"/>
      <c r="H56" s="6"/>
      <c r="I56" s="201">
        <v>0</v>
      </c>
      <c r="J56" s="201"/>
      <c r="K56" s="201"/>
      <c r="L56" s="201"/>
      <c r="M56" s="201"/>
      <c r="N56" s="202">
        <f t="shared" si="14"/>
        <v>0</v>
      </c>
    </row>
    <row r="57" spans="1:22" x14ac:dyDescent="0.25">
      <c r="A57" s="7" t="s">
        <v>164</v>
      </c>
      <c r="B57" s="44" t="s">
        <v>162</v>
      </c>
      <c r="C57" s="4" t="s">
        <v>119</v>
      </c>
      <c r="D57" s="4" t="s">
        <v>111</v>
      </c>
      <c r="E57" s="4">
        <f t="shared" si="13"/>
        <v>0</v>
      </c>
      <c r="F57" s="289"/>
      <c r="G57" s="200"/>
      <c r="H57" s="6"/>
      <c r="I57" s="201">
        <v>0</v>
      </c>
      <c r="J57" s="201"/>
      <c r="K57" s="201"/>
      <c r="L57" s="201"/>
      <c r="M57" s="201"/>
      <c r="N57" s="202">
        <f t="shared" si="14"/>
        <v>0</v>
      </c>
    </row>
    <row r="58" spans="1:22" x14ac:dyDescent="0.25">
      <c r="A58" s="7" t="s">
        <v>165</v>
      </c>
      <c r="B58" s="44" t="s">
        <v>162</v>
      </c>
      <c r="C58" s="4" t="s">
        <v>121</v>
      </c>
      <c r="D58" s="4" t="s">
        <v>111</v>
      </c>
      <c r="E58" s="4">
        <f t="shared" si="13"/>
        <v>0</v>
      </c>
      <c r="F58" s="289"/>
      <c r="G58" s="200"/>
      <c r="H58" s="6"/>
      <c r="I58" s="201">
        <v>0</v>
      </c>
      <c r="J58" s="201"/>
      <c r="K58" s="201"/>
      <c r="L58" s="201"/>
      <c r="M58" s="201"/>
      <c r="N58" s="202">
        <f t="shared" si="14"/>
        <v>0</v>
      </c>
    </row>
    <row r="59" spans="1:22" x14ac:dyDescent="0.25">
      <c r="A59" s="7" t="s">
        <v>166</v>
      </c>
      <c r="B59" s="44" t="s">
        <v>162</v>
      </c>
      <c r="C59" s="4" t="s">
        <v>123</v>
      </c>
      <c r="D59" s="4" t="s">
        <v>111</v>
      </c>
      <c r="E59" s="4">
        <f t="shared" si="13"/>
        <v>0</v>
      </c>
      <c r="F59" s="289"/>
      <c r="G59" s="200"/>
      <c r="H59" s="6"/>
      <c r="I59" s="201">
        <v>0</v>
      </c>
      <c r="J59" s="201"/>
      <c r="K59" s="201"/>
      <c r="L59" s="201"/>
      <c r="M59" s="201"/>
      <c r="N59" s="202">
        <f t="shared" si="14"/>
        <v>0</v>
      </c>
    </row>
    <row r="60" spans="1:22" x14ac:dyDescent="0.25">
      <c r="A60" s="7" t="s">
        <v>167</v>
      </c>
      <c r="B60" s="44" t="s">
        <v>162</v>
      </c>
      <c r="C60" s="4" t="s">
        <v>125</v>
      </c>
      <c r="D60" s="4" t="s">
        <v>111</v>
      </c>
      <c r="E60" s="4">
        <f t="shared" si="13"/>
        <v>0</v>
      </c>
      <c r="F60" s="289"/>
      <c r="G60" s="200"/>
      <c r="H60" s="6"/>
      <c r="I60" s="201">
        <v>0</v>
      </c>
      <c r="J60" s="201"/>
      <c r="K60" s="201"/>
      <c r="L60" s="201"/>
      <c r="M60" s="201"/>
      <c r="N60" s="202">
        <f t="shared" si="14"/>
        <v>0</v>
      </c>
    </row>
    <row r="61" spans="1:22" x14ac:dyDescent="0.25">
      <c r="A61" s="7" t="s">
        <v>168</v>
      </c>
      <c r="B61" s="44" t="s">
        <v>162</v>
      </c>
      <c r="C61" s="4" t="s">
        <v>145</v>
      </c>
      <c r="D61" s="4" t="s">
        <v>111</v>
      </c>
      <c r="E61" s="4">
        <f t="shared" si="13"/>
        <v>0</v>
      </c>
      <c r="F61" s="289"/>
      <c r="G61" s="200"/>
      <c r="H61" s="6"/>
      <c r="I61" s="201">
        <v>0</v>
      </c>
      <c r="J61" s="201"/>
      <c r="K61" s="201"/>
      <c r="L61" s="201"/>
      <c r="M61" s="201"/>
      <c r="N61" s="202">
        <f t="shared" si="14"/>
        <v>0</v>
      </c>
    </row>
    <row r="62" spans="1:22" x14ac:dyDescent="0.25">
      <c r="A62" s="7" t="s">
        <v>169</v>
      </c>
      <c r="B62" s="44" t="s">
        <v>162</v>
      </c>
      <c r="C62" s="4" t="s">
        <v>147</v>
      </c>
      <c r="D62" s="4" t="s">
        <v>111</v>
      </c>
      <c r="E62" s="4">
        <f t="shared" si="13"/>
        <v>0</v>
      </c>
      <c r="F62" s="289"/>
      <c r="G62" s="200"/>
      <c r="H62" s="6"/>
      <c r="I62" s="201">
        <v>0</v>
      </c>
      <c r="J62" s="201"/>
      <c r="K62" s="201"/>
      <c r="L62" s="201"/>
      <c r="M62" s="201"/>
      <c r="N62" s="202">
        <f t="shared" si="14"/>
        <v>0</v>
      </c>
    </row>
    <row r="63" spans="1:22" ht="15.75" thickBot="1" x14ac:dyDescent="0.3">
      <c r="A63" s="8" t="s">
        <v>170</v>
      </c>
      <c r="B63" s="45" t="s">
        <v>162</v>
      </c>
      <c r="C63" s="9" t="s">
        <v>135</v>
      </c>
      <c r="D63" s="9" t="s">
        <v>111</v>
      </c>
      <c r="E63" s="9">
        <f t="shared" si="13"/>
        <v>0</v>
      </c>
      <c r="F63" s="289"/>
      <c r="G63" s="204"/>
      <c r="H63" s="203"/>
      <c r="I63" s="205">
        <v>0</v>
      </c>
      <c r="J63" s="205"/>
      <c r="K63" s="205"/>
      <c r="L63" s="205"/>
      <c r="M63" s="205"/>
      <c r="N63" s="206">
        <f t="shared" si="14"/>
        <v>0</v>
      </c>
    </row>
    <row r="64" spans="1:22" s="17" customFormat="1" ht="15.75" thickBot="1" x14ac:dyDescent="0.3">
      <c r="A64" s="14"/>
      <c r="B64" s="15"/>
      <c r="C64" s="16"/>
      <c r="D64" s="16"/>
      <c r="E64" s="16"/>
    </row>
    <row r="65" spans="1:22" s="32" customFormat="1" ht="15.75" x14ac:dyDescent="0.25">
      <c r="A65" s="35"/>
      <c r="B65" s="27" t="s">
        <v>136</v>
      </c>
      <c r="C65" s="36"/>
      <c r="D65" s="36"/>
      <c r="E65" s="36"/>
      <c r="F65" s="27"/>
      <c r="G65" s="27"/>
      <c r="H65" s="27"/>
      <c r="I65" s="236">
        <f t="shared" ref="I65:M65" si="15">(I66*$G66)+(I67*$G67)+(I68*$G68)+(I69*$G69)+(I70*$G70)+(I71*$G71)+(I72*$G72)+(I73*$G73)+(I74*$G74)</f>
        <v>0</v>
      </c>
      <c r="J65" s="236">
        <f t="shared" si="15"/>
        <v>0</v>
      </c>
      <c r="K65" s="236">
        <f t="shared" si="15"/>
        <v>0</v>
      </c>
      <c r="L65" s="236">
        <f t="shared" si="15"/>
        <v>0</v>
      </c>
      <c r="M65" s="236">
        <f t="shared" si="15"/>
        <v>0</v>
      </c>
      <c r="N65" s="240"/>
      <c r="O65" s="261"/>
      <c r="P65" s="261"/>
      <c r="Q65" s="261"/>
      <c r="R65" s="261"/>
      <c r="S65" s="261"/>
      <c r="T65" s="261"/>
      <c r="U65" s="261"/>
      <c r="V65" s="261"/>
    </row>
    <row r="66" spans="1:22" x14ac:dyDescent="0.25">
      <c r="A66" s="12" t="s">
        <v>171</v>
      </c>
      <c r="B66" s="46" t="s">
        <v>172</v>
      </c>
      <c r="C66" s="10" t="s">
        <v>115</v>
      </c>
      <c r="D66" s="10" t="s">
        <v>111</v>
      </c>
      <c r="E66" s="10">
        <f t="shared" ref="E66:E74" si="16">SUM(I66:M66)</f>
        <v>12</v>
      </c>
      <c r="F66" s="289"/>
      <c r="G66" s="200"/>
      <c r="H66" s="6"/>
      <c r="I66" s="201">
        <v>12</v>
      </c>
      <c r="J66" s="201"/>
      <c r="K66" s="201"/>
      <c r="L66" s="201"/>
      <c r="M66" s="201"/>
      <c r="N66" s="202">
        <f t="shared" ref="N66:N74" si="17">E66*G66</f>
        <v>0</v>
      </c>
    </row>
    <row r="67" spans="1:22" x14ac:dyDescent="0.25">
      <c r="A67" s="12" t="s">
        <v>173</v>
      </c>
      <c r="B67" s="46" t="s">
        <v>172</v>
      </c>
      <c r="C67" s="10" t="s">
        <v>117</v>
      </c>
      <c r="D67" s="10" t="s">
        <v>111</v>
      </c>
      <c r="E67" s="10">
        <f t="shared" si="16"/>
        <v>6</v>
      </c>
      <c r="F67" s="289"/>
      <c r="G67" s="200"/>
      <c r="H67" s="6"/>
      <c r="I67" s="201">
        <v>6</v>
      </c>
      <c r="J67" s="201"/>
      <c r="K67" s="201"/>
      <c r="L67" s="201"/>
      <c r="M67" s="201"/>
      <c r="N67" s="202">
        <f t="shared" si="17"/>
        <v>0</v>
      </c>
    </row>
    <row r="68" spans="1:22" x14ac:dyDescent="0.25">
      <c r="A68" s="12" t="s">
        <v>174</v>
      </c>
      <c r="B68" s="46" t="s">
        <v>172</v>
      </c>
      <c r="C68" s="10" t="s">
        <v>119</v>
      </c>
      <c r="D68" s="10" t="s">
        <v>111</v>
      </c>
      <c r="E68" s="10">
        <f t="shared" si="16"/>
        <v>6</v>
      </c>
      <c r="F68" s="289"/>
      <c r="G68" s="200"/>
      <c r="H68" s="6"/>
      <c r="I68" s="201">
        <v>6</v>
      </c>
      <c r="J68" s="201"/>
      <c r="K68" s="201"/>
      <c r="L68" s="201"/>
      <c r="M68" s="201"/>
      <c r="N68" s="202">
        <f t="shared" si="17"/>
        <v>0</v>
      </c>
    </row>
    <row r="69" spans="1:22" x14ac:dyDescent="0.25">
      <c r="A69" s="12" t="s">
        <v>175</v>
      </c>
      <c r="B69" s="46" t="s">
        <v>172</v>
      </c>
      <c r="C69" s="10" t="s">
        <v>121</v>
      </c>
      <c r="D69" s="10" t="s">
        <v>111</v>
      </c>
      <c r="E69" s="10">
        <f t="shared" si="16"/>
        <v>0</v>
      </c>
      <c r="F69" s="289"/>
      <c r="G69" s="200"/>
      <c r="H69" s="6"/>
      <c r="I69" s="201">
        <v>0</v>
      </c>
      <c r="J69" s="201"/>
      <c r="K69" s="201"/>
      <c r="L69" s="201"/>
      <c r="M69" s="201"/>
      <c r="N69" s="202">
        <f t="shared" si="17"/>
        <v>0</v>
      </c>
    </row>
    <row r="70" spans="1:22" x14ac:dyDescent="0.25">
      <c r="A70" s="12" t="s">
        <v>176</v>
      </c>
      <c r="B70" s="46" t="s">
        <v>172</v>
      </c>
      <c r="C70" s="10" t="s">
        <v>123</v>
      </c>
      <c r="D70" s="10" t="s">
        <v>111</v>
      </c>
      <c r="E70" s="10">
        <f t="shared" si="16"/>
        <v>0</v>
      </c>
      <c r="F70" s="289"/>
      <c r="G70" s="200"/>
      <c r="H70" s="6"/>
      <c r="I70" s="201">
        <v>0</v>
      </c>
      <c r="J70" s="201"/>
      <c r="K70" s="201"/>
      <c r="L70" s="201"/>
      <c r="M70" s="201"/>
      <c r="N70" s="202">
        <f t="shared" si="17"/>
        <v>0</v>
      </c>
    </row>
    <row r="71" spans="1:22" x14ac:dyDescent="0.25">
      <c r="A71" s="12" t="s">
        <v>177</v>
      </c>
      <c r="B71" s="46" t="s">
        <v>172</v>
      </c>
      <c r="C71" s="10" t="s">
        <v>125</v>
      </c>
      <c r="D71" s="10" t="s">
        <v>111</v>
      </c>
      <c r="E71" s="10">
        <f t="shared" si="16"/>
        <v>0</v>
      </c>
      <c r="F71" s="289"/>
      <c r="G71" s="200"/>
      <c r="H71" s="6"/>
      <c r="I71" s="201">
        <v>0</v>
      </c>
      <c r="J71" s="201"/>
      <c r="K71" s="201"/>
      <c r="L71" s="201"/>
      <c r="M71" s="201"/>
      <c r="N71" s="202">
        <f t="shared" si="17"/>
        <v>0</v>
      </c>
    </row>
    <row r="72" spans="1:22" x14ac:dyDescent="0.25">
      <c r="A72" s="12" t="s">
        <v>178</v>
      </c>
      <c r="B72" s="46" t="s">
        <v>172</v>
      </c>
      <c r="C72" s="10" t="s">
        <v>145</v>
      </c>
      <c r="D72" s="10" t="s">
        <v>111</v>
      </c>
      <c r="E72" s="10">
        <f t="shared" si="16"/>
        <v>0</v>
      </c>
      <c r="F72" s="289"/>
      <c r="G72" s="200"/>
      <c r="H72" s="6"/>
      <c r="I72" s="201">
        <v>0</v>
      </c>
      <c r="J72" s="201"/>
      <c r="K72" s="201"/>
      <c r="L72" s="201"/>
      <c r="M72" s="201"/>
      <c r="N72" s="202">
        <f t="shared" si="17"/>
        <v>0</v>
      </c>
    </row>
    <row r="73" spans="1:22" x14ac:dyDescent="0.25">
      <c r="A73" s="12" t="s">
        <v>179</v>
      </c>
      <c r="B73" s="46" t="s">
        <v>172</v>
      </c>
      <c r="C73" s="10" t="s">
        <v>147</v>
      </c>
      <c r="D73" s="10" t="s">
        <v>111</v>
      </c>
      <c r="E73" s="10">
        <f t="shared" si="16"/>
        <v>0</v>
      </c>
      <c r="F73" s="289"/>
      <c r="G73" s="200"/>
      <c r="H73" s="6"/>
      <c r="I73" s="201">
        <v>0</v>
      </c>
      <c r="J73" s="201"/>
      <c r="K73" s="201"/>
      <c r="L73" s="201"/>
      <c r="M73" s="201"/>
      <c r="N73" s="202">
        <f t="shared" si="17"/>
        <v>0</v>
      </c>
    </row>
    <row r="74" spans="1:22" ht="15.75" thickBot="1" x14ac:dyDescent="0.3">
      <c r="A74" s="13" t="s">
        <v>180</v>
      </c>
      <c r="B74" s="47" t="s">
        <v>172</v>
      </c>
      <c r="C74" s="11" t="s">
        <v>135</v>
      </c>
      <c r="D74" s="11" t="s">
        <v>111</v>
      </c>
      <c r="E74" s="11">
        <f t="shared" si="16"/>
        <v>0</v>
      </c>
      <c r="F74" s="289"/>
      <c r="G74" s="204"/>
      <c r="H74" s="203"/>
      <c r="I74" s="205">
        <v>0</v>
      </c>
      <c r="J74" s="205"/>
      <c r="K74" s="205"/>
      <c r="L74" s="205"/>
      <c r="M74" s="205"/>
      <c r="N74" s="206">
        <f t="shared" si="17"/>
        <v>0</v>
      </c>
    </row>
    <row r="75" spans="1:22" s="6" customFormat="1" ht="15.75" thickBot="1" x14ac:dyDescent="0.3">
      <c r="O75" s="17"/>
      <c r="P75" s="17"/>
      <c r="Q75" s="17"/>
      <c r="R75" s="17"/>
      <c r="S75" s="17"/>
      <c r="T75" s="17"/>
      <c r="U75" s="17"/>
      <c r="V75" s="17"/>
    </row>
    <row r="76" spans="1:22" s="37" customFormat="1" ht="15.75" x14ac:dyDescent="0.25">
      <c r="A76" s="38"/>
      <c r="B76" s="39" t="s">
        <v>181</v>
      </c>
      <c r="C76" s="39"/>
      <c r="D76" s="39"/>
      <c r="E76" s="39"/>
      <c r="F76" s="39"/>
      <c r="G76" s="39"/>
      <c r="H76" s="39"/>
      <c r="I76" s="237">
        <f>(I77*$G77)+(I78*$G78)+(I79*$G79)+(I80*$G80)+(I81*$G81)+(I82*$G82)+(I83*$G83)+(I84*$G84)+(I85*$G85)+(I86*$G86)+(I87*$G87)+(I88*$G88)+(I89*$G89)+(I90*$G90)+(I91*$G91)</f>
        <v>0</v>
      </c>
      <c r="J76" s="237">
        <f t="shared" ref="J76:M76" si="18">(J77*$G77)+(J78*$G78)+(J79*$G79)+(J80*$G80)+(J81*$G81)+(J82*$G82)+(J83*$G83)+(J84*$G84)+(J85*$G85)+(J86*$G86)+(J87*$G87)+(J88*$G88)+(J89*$G89)+(J90*$G90)+(J91*$G91)</f>
        <v>0</v>
      </c>
      <c r="K76" s="237">
        <f t="shared" si="18"/>
        <v>0</v>
      </c>
      <c r="L76" s="237">
        <f t="shared" si="18"/>
        <v>0</v>
      </c>
      <c r="M76" s="237">
        <f t="shared" si="18"/>
        <v>0</v>
      </c>
      <c r="N76" s="216"/>
    </row>
    <row r="77" spans="1:22" x14ac:dyDescent="0.25">
      <c r="A77" s="28" t="s">
        <v>182</v>
      </c>
      <c r="B77" s="48" t="s">
        <v>183</v>
      </c>
      <c r="C77" s="1" t="s">
        <v>135</v>
      </c>
      <c r="D77" s="1" t="s">
        <v>111</v>
      </c>
      <c r="E77" s="1">
        <f>SUM(I77:M77)</f>
        <v>0</v>
      </c>
      <c r="F77" s="289"/>
      <c r="G77" s="200"/>
      <c r="H77" s="6"/>
      <c r="I77" s="201"/>
      <c r="J77" s="201"/>
      <c r="K77" s="201"/>
      <c r="L77" s="201"/>
      <c r="M77" s="201"/>
      <c r="N77" s="202">
        <f t="shared" ref="N77:N91" si="19">E77*G77</f>
        <v>0</v>
      </c>
    </row>
    <row r="78" spans="1:22" x14ac:dyDescent="0.25">
      <c r="A78" s="28" t="s">
        <v>184</v>
      </c>
      <c r="B78" s="48" t="s">
        <v>185</v>
      </c>
      <c r="C78" s="1" t="s">
        <v>186</v>
      </c>
      <c r="D78" s="1" t="s">
        <v>111</v>
      </c>
      <c r="E78" s="1">
        <f t="shared" ref="E78:E91" si="20">SUM(I78:M78)</f>
        <v>0</v>
      </c>
      <c r="F78" s="289"/>
      <c r="G78" s="200"/>
      <c r="H78" s="6"/>
      <c r="I78" s="201"/>
      <c r="J78" s="201"/>
      <c r="K78" s="201"/>
      <c r="L78" s="201"/>
      <c r="M78" s="201"/>
      <c r="N78" s="202">
        <f t="shared" si="19"/>
        <v>0</v>
      </c>
    </row>
    <row r="79" spans="1:22" x14ac:dyDescent="0.25">
      <c r="A79" s="28" t="s">
        <v>187</v>
      </c>
      <c r="B79" s="48" t="s">
        <v>188</v>
      </c>
      <c r="C79" s="1" t="s">
        <v>0</v>
      </c>
      <c r="D79" s="1" t="s">
        <v>111</v>
      </c>
      <c r="E79" s="1">
        <f t="shared" si="20"/>
        <v>0</v>
      </c>
      <c r="F79" s="289"/>
      <c r="G79" s="200"/>
      <c r="H79" s="6"/>
      <c r="I79" s="201"/>
      <c r="J79" s="201"/>
      <c r="K79" s="201"/>
      <c r="L79" s="201"/>
      <c r="M79" s="201"/>
      <c r="N79" s="202">
        <f t="shared" si="19"/>
        <v>0</v>
      </c>
    </row>
    <row r="80" spans="1:22" x14ac:dyDescent="0.25">
      <c r="A80" s="29" t="s">
        <v>851</v>
      </c>
      <c r="B80" s="49" t="s">
        <v>852</v>
      </c>
      <c r="C80" s="1" t="s">
        <v>135</v>
      </c>
      <c r="D80" s="1" t="s">
        <v>111</v>
      </c>
      <c r="E80" s="1">
        <f t="shared" si="20"/>
        <v>2</v>
      </c>
      <c r="F80" s="289"/>
      <c r="G80" s="200"/>
      <c r="H80" s="6"/>
      <c r="I80" s="201">
        <v>2</v>
      </c>
      <c r="J80" s="201"/>
      <c r="K80" s="201"/>
      <c r="L80" s="201"/>
      <c r="M80" s="201"/>
      <c r="N80" s="202">
        <f t="shared" si="19"/>
        <v>0</v>
      </c>
    </row>
    <row r="81" spans="1:14" x14ac:dyDescent="0.25">
      <c r="A81" s="29" t="s">
        <v>189</v>
      </c>
      <c r="B81" s="49" t="s">
        <v>190</v>
      </c>
      <c r="C81" s="1" t="s">
        <v>0</v>
      </c>
      <c r="D81" s="1" t="s">
        <v>111</v>
      </c>
      <c r="E81" s="1">
        <f t="shared" si="20"/>
        <v>3</v>
      </c>
      <c r="F81" s="289"/>
      <c r="G81" s="200"/>
      <c r="H81" s="6"/>
      <c r="I81" s="201">
        <v>3</v>
      </c>
      <c r="J81" s="201"/>
      <c r="K81" s="201"/>
      <c r="L81" s="201"/>
      <c r="M81" s="201"/>
      <c r="N81" s="202">
        <f t="shared" si="19"/>
        <v>0</v>
      </c>
    </row>
    <row r="82" spans="1:14" x14ac:dyDescent="0.25">
      <c r="A82" s="29" t="s">
        <v>191</v>
      </c>
      <c r="B82" s="49" t="s">
        <v>192</v>
      </c>
      <c r="C82" s="1" t="s">
        <v>121</v>
      </c>
      <c r="D82" s="1" t="s">
        <v>111</v>
      </c>
      <c r="E82" s="1">
        <f t="shared" si="20"/>
        <v>0</v>
      </c>
      <c r="F82" s="289"/>
      <c r="G82" s="200"/>
      <c r="H82" s="6"/>
      <c r="I82" s="201"/>
      <c r="J82" s="201"/>
      <c r="K82" s="201"/>
      <c r="L82" s="201"/>
      <c r="M82" s="201"/>
      <c r="N82" s="202">
        <f t="shared" si="19"/>
        <v>0</v>
      </c>
    </row>
    <row r="83" spans="1:14" x14ac:dyDescent="0.25">
      <c r="A83" s="29" t="s">
        <v>193</v>
      </c>
      <c r="B83" s="49" t="s">
        <v>194</v>
      </c>
      <c r="C83" s="1" t="s">
        <v>121</v>
      </c>
      <c r="D83" s="1" t="s">
        <v>111</v>
      </c>
      <c r="E83" s="1">
        <f t="shared" si="20"/>
        <v>0</v>
      </c>
      <c r="F83" s="289"/>
      <c r="G83" s="200"/>
      <c r="H83" s="6"/>
      <c r="I83" s="201"/>
      <c r="J83" s="201"/>
      <c r="K83" s="201"/>
      <c r="L83" s="201"/>
      <c r="M83" s="201"/>
      <c r="N83" s="202">
        <f t="shared" si="19"/>
        <v>0</v>
      </c>
    </row>
    <row r="84" spans="1:14" x14ac:dyDescent="0.25">
      <c r="A84" s="29" t="s">
        <v>195</v>
      </c>
      <c r="B84" s="49" t="s">
        <v>196</v>
      </c>
      <c r="C84" s="1" t="s">
        <v>135</v>
      </c>
      <c r="D84" s="1" t="s">
        <v>111</v>
      </c>
      <c r="E84" s="1">
        <f t="shared" si="20"/>
        <v>3</v>
      </c>
      <c r="F84" s="289"/>
      <c r="G84" s="200"/>
      <c r="H84" s="6"/>
      <c r="I84" s="201">
        <v>3</v>
      </c>
      <c r="J84" s="201"/>
      <c r="K84" s="201"/>
      <c r="L84" s="201"/>
      <c r="M84" s="201"/>
      <c r="N84" s="202">
        <f t="shared" si="19"/>
        <v>0</v>
      </c>
    </row>
    <row r="85" spans="1:14" x14ac:dyDescent="0.25">
      <c r="A85" s="29" t="s">
        <v>197</v>
      </c>
      <c r="B85" s="49" t="s">
        <v>198</v>
      </c>
      <c r="C85" s="1" t="s">
        <v>135</v>
      </c>
      <c r="D85" s="1" t="s">
        <v>111</v>
      </c>
      <c r="E85" s="1">
        <f t="shared" si="20"/>
        <v>0</v>
      </c>
      <c r="F85" s="289"/>
      <c r="G85" s="200"/>
      <c r="H85" s="6"/>
      <c r="I85" s="201"/>
      <c r="J85" s="201"/>
      <c r="K85" s="201"/>
      <c r="L85" s="201"/>
      <c r="M85" s="201"/>
      <c r="N85" s="202">
        <f t="shared" si="19"/>
        <v>0</v>
      </c>
    </row>
    <row r="86" spans="1:14" x14ac:dyDescent="0.25">
      <c r="A86" s="55" t="s">
        <v>199</v>
      </c>
      <c r="B86" s="57" t="s">
        <v>200</v>
      </c>
      <c r="C86" s="56" t="s">
        <v>117</v>
      </c>
      <c r="D86" s="56" t="s">
        <v>111</v>
      </c>
      <c r="E86" s="1">
        <f t="shared" si="20"/>
        <v>40</v>
      </c>
      <c r="F86" s="289"/>
      <c r="G86" s="200"/>
      <c r="H86" s="6"/>
      <c r="I86" s="201">
        <v>40</v>
      </c>
      <c r="J86" s="201"/>
      <c r="K86" s="201"/>
      <c r="L86" s="201"/>
      <c r="M86" s="201"/>
      <c r="N86" s="202">
        <f t="shared" si="19"/>
        <v>0</v>
      </c>
    </row>
    <row r="87" spans="1:14" x14ac:dyDescent="0.25">
      <c r="A87" s="55" t="s">
        <v>201</v>
      </c>
      <c r="B87" s="57" t="s">
        <v>202</v>
      </c>
      <c r="C87" s="56" t="s">
        <v>117</v>
      </c>
      <c r="D87" s="56" t="s">
        <v>111</v>
      </c>
      <c r="E87" s="1">
        <f t="shared" si="20"/>
        <v>50</v>
      </c>
      <c r="F87" s="289"/>
      <c r="G87" s="200"/>
      <c r="H87" s="6"/>
      <c r="I87" s="201">
        <v>50</v>
      </c>
      <c r="J87" s="201"/>
      <c r="K87" s="201"/>
      <c r="L87" s="201"/>
      <c r="M87" s="201"/>
      <c r="N87" s="202">
        <f t="shared" si="19"/>
        <v>0</v>
      </c>
    </row>
    <row r="88" spans="1:14" x14ac:dyDescent="0.25">
      <c r="A88" s="55" t="s">
        <v>203</v>
      </c>
      <c r="B88" s="57" t="s">
        <v>204</v>
      </c>
      <c r="C88" s="56" t="s">
        <v>117</v>
      </c>
      <c r="D88" s="56" t="s">
        <v>111</v>
      </c>
      <c r="E88" s="1">
        <f t="shared" si="20"/>
        <v>0</v>
      </c>
      <c r="F88" s="289"/>
      <c r="G88" s="200"/>
      <c r="H88" s="6"/>
      <c r="I88" s="201"/>
      <c r="J88" s="201"/>
      <c r="K88" s="201"/>
      <c r="L88" s="201"/>
      <c r="M88" s="201"/>
      <c r="N88" s="202">
        <f t="shared" si="19"/>
        <v>0</v>
      </c>
    </row>
    <row r="89" spans="1:14" x14ac:dyDescent="0.25">
      <c r="A89" s="59" t="s">
        <v>205</v>
      </c>
      <c r="B89" s="60" t="s">
        <v>206</v>
      </c>
      <c r="C89" s="56" t="s">
        <v>207</v>
      </c>
      <c r="D89" s="56" t="s">
        <v>111</v>
      </c>
      <c r="E89" s="56">
        <f t="shared" si="20"/>
        <v>50</v>
      </c>
      <c r="F89" s="289"/>
      <c r="G89" s="200"/>
      <c r="H89" s="6"/>
      <c r="I89" s="201">
        <v>50</v>
      </c>
      <c r="J89" s="201"/>
      <c r="K89" s="201"/>
      <c r="L89" s="201"/>
      <c r="M89" s="201"/>
      <c r="N89" s="202">
        <f t="shared" si="19"/>
        <v>0</v>
      </c>
    </row>
    <row r="90" spans="1:14" x14ac:dyDescent="0.25">
      <c r="A90" s="59" t="s">
        <v>208</v>
      </c>
      <c r="B90" s="60" t="s">
        <v>209</v>
      </c>
      <c r="C90" s="56" t="s">
        <v>210</v>
      </c>
      <c r="D90" s="56" t="s">
        <v>111</v>
      </c>
      <c r="E90" s="56">
        <f t="shared" si="20"/>
        <v>50</v>
      </c>
      <c r="F90" s="289"/>
      <c r="G90" s="200"/>
      <c r="H90" s="6"/>
      <c r="I90" s="201">
        <v>50</v>
      </c>
      <c r="J90" s="201"/>
      <c r="K90" s="201"/>
      <c r="L90" s="201"/>
      <c r="M90" s="201"/>
      <c r="N90" s="202">
        <f t="shared" si="19"/>
        <v>0</v>
      </c>
    </row>
    <row r="91" spans="1:14" ht="15.75" thickBot="1" x14ac:dyDescent="0.3">
      <c r="A91" s="30" t="s">
        <v>211</v>
      </c>
      <c r="B91" s="50" t="s">
        <v>212</v>
      </c>
      <c r="C91" s="31" t="s">
        <v>213</v>
      </c>
      <c r="D91" s="31" t="s">
        <v>111</v>
      </c>
      <c r="E91" s="31">
        <f t="shared" si="20"/>
        <v>11</v>
      </c>
      <c r="F91" s="289"/>
      <c r="G91" s="204"/>
      <c r="H91" s="203"/>
      <c r="I91" s="205">
        <v>11</v>
      </c>
      <c r="J91" s="205"/>
      <c r="K91" s="205"/>
      <c r="L91" s="205"/>
      <c r="M91" s="205"/>
      <c r="N91" s="206">
        <f t="shared" si="19"/>
        <v>0</v>
      </c>
    </row>
    <row r="92" spans="1:14" x14ac:dyDescent="0.25">
      <c r="E92" s="16"/>
    </row>
    <row r="93" spans="1:14" x14ac:dyDescent="0.25">
      <c r="E93" s="16"/>
      <c r="N93" s="263">
        <f>SUM(N5:N91)</f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CIP Phase 3 Projects Overview</vt:lpstr>
      <vt:lpstr>Missouri-Network</vt:lpstr>
      <vt:lpstr>Missouri-Cable</vt:lpstr>
      <vt:lpstr>WHI-Network</vt:lpstr>
      <vt:lpstr>WHI-Cable</vt:lpstr>
      <vt:lpstr>NLAcad-Network</vt:lpstr>
      <vt:lpstr>NLAcad-Cable</vt:lpstr>
      <vt:lpstr>CO-Network</vt:lpstr>
      <vt:lpstr>CO-Cable</vt:lpstr>
      <vt:lpstr>'CIP Phase 3 Projects Overview'!Print_Area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HCC-IT Networks</dc:creator>
  <cp:lastModifiedBy>Administrator</cp:lastModifiedBy>
  <cp:revision/>
  <dcterms:created xsi:type="dcterms:W3CDTF">2015-04-10T15:07:01Z</dcterms:created>
  <dcterms:modified xsi:type="dcterms:W3CDTF">2017-01-06T21:44:10Z</dcterms:modified>
</cp:coreProperties>
</file>