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6310" yWindow="45" windowWidth="26370" windowHeight="11760"/>
  </bookViews>
  <sheets>
    <sheet name="Datavox" sheetId="2" r:id="rId1"/>
  </sheets>
  <definedNames>
    <definedName name="wp9000185" localSheetId="0">Datavox!$B$4</definedName>
    <definedName name="wp9000192" localSheetId="0">Datavox!$A$5</definedName>
  </definedNames>
  <calcPr calcId="171027"/>
</workbook>
</file>

<file path=xl/calcChain.xml><?xml version="1.0" encoding="utf-8"?>
<calcChain xmlns="http://schemas.openxmlformats.org/spreadsheetml/2006/main">
  <c r="N14" i="2" l="1"/>
  <c r="N13" i="2"/>
  <c r="N12" i="2"/>
  <c r="L14" i="2"/>
  <c r="L13" i="2"/>
  <c r="L12" i="2"/>
  <c r="J14" i="2"/>
  <c r="J13" i="2"/>
  <c r="J12" i="2"/>
  <c r="D12" i="2"/>
  <c r="C12" i="2" s="1"/>
  <c r="F12" i="2" s="1"/>
  <c r="D13" i="2"/>
  <c r="C13" i="2" s="1"/>
  <c r="F13" i="2" s="1"/>
  <c r="D14" i="2"/>
  <c r="C14" i="2" s="1"/>
  <c r="F14" i="2" s="1"/>
  <c r="H14" i="2"/>
  <c r="H13" i="2"/>
  <c r="H12" i="2"/>
  <c r="D40" i="2" l="1"/>
  <c r="D36" i="2"/>
  <c r="D32" i="2"/>
  <c r="D25" i="2"/>
  <c r="D24" i="2"/>
  <c r="D23" i="2"/>
  <c r="D22" i="2"/>
  <c r="D21" i="2"/>
  <c r="D20" i="2"/>
  <c r="D19" i="2"/>
  <c r="D18" i="2"/>
  <c r="D17" i="2"/>
  <c r="D16" i="2"/>
  <c r="D15" i="2"/>
  <c r="D11" i="2"/>
  <c r="D10" i="2"/>
  <c r="D9" i="2"/>
  <c r="D8" i="2"/>
  <c r="D7" i="2"/>
  <c r="D6" i="2"/>
  <c r="D5" i="2"/>
  <c r="D4" i="2"/>
  <c r="F4" i="2" s="1"/>
  <c r="M39" i="2" l="1"/>
  <c r="K39" i="2"/>
  <c r="I39" i="2"/>
  <c r="G39" i="2"/>
  <c r="M38" i="2"/>
  <c r="K38" i="2"/>
  <c r="I38" i="2"/>
  <c r="G38" i="2"/>
  <c r="M37" i="2"/>
  <c r="K37" i="2"/>
  <c r="I37" i="2"/>
  <c r="G37" i="2"/>
  <c r="M33" i="2"/>
  <c r="D33" i="2" s="1"/>
  <c r="K33" i="2"/>
  <c r="I33" i="2"/>
  <c r="M31" i="2"/>
  <c r="K31" i="2"/>
  <c r="I31" i="2"/>
  <c r="M30" i="2"/>
  <c r="K30" i="2"/>
  <c r="I30" i="2"/>
  <c r="M29" i="2"/>
  <c r="N29" i="2" s="1"/>
  <c r="K29" i="2"/>
  <c r="I29" i="2"/>
  <c r="M28" i="2"/>
  <c r="K28" i="2"/>
  <c r="I28" i="2"/>
  <c r="G33" i="2"/>
  <c r="G31" i="2"/>
  <c r="D31" i="2" s="1"/>
  <c r="G30" i="2"/>
  <c r="D30" i="2" s="1"/>
  <c r="G29" i="2"/>
  <c r="G28" i="2"/>
  <c r="C7" i="2"/>
  <c r="F7" i="2" s="1"/>
  <c r="C8" i="2"/>
  <c r="F8" i="2" s="1"/>
  <c r="L29" i="2"/>
  <c r="J29" i="2"/>
  <c r="N7" i="2"/>
  <c r="N8" i="2"/>
  <c r="L7" i="2"/>
  <c r="L8" i="2"/>
  <c r="J7" i="2"/>
  <c r="J8" i="2"/>
  <c r="H7" i="2"/>
  <c r="H8" i="2"/>
  <c r="D28" i="2" l="1"/>
  <c r="D39" i="2"/>
  <c r="D37" i="2"/>
  <c r="D38" i="2"/>
  <c r="D29" i="2"/>
  <c r="C29" i="2" s="1"/>
  <c r="F29" i="2" s="1"/>
  <c r="H29" i="2"/>
  <c r="C39" i="2"/>
  <c r="C40" i="2"/>
  <c r="C36" i="2"/>
  <c r="C30" i="2"/>
  <c r="C31" i="2"/>
  <c r="C32" i="2"/>
  <c r="C33" i="2"/>
  <c r="C28" i="2"/>
  <c r="C5" i="2"/>
  <c r="C6" i="2"/>
  <c r="C9" i="2"/>
  <c r="C10" i="2"/>
  <c r="F10" i="2" s="1"/>
  <c r="C11" i="2"/>
  <c r="F11" i="2" s="1"/>
  <c r="C15" i="2"/>
  <c r="C16" i="2"/>
  <c r="C17" i="2"/>
  <c r="C18" i="2"/>
  <c r="C19" i="2"/>
  <c r="C20" i="2"/>
  <c r="C21" i="2"/>
  <c r="C22" i="2"/>
  <c r="C23" i="2"/>
  <c r="C24" i="2"/>
  <c r="C25" i="2"/>
  <c r="C4" i="2"/>
  <c r="N11" i="2" l="1"/>
  <c r="L11" i="2"/>
  <c r="J11" i="2"/>
  <c r="H11" i="2"/>
  <c r="N37" i="2"/>
  <c r="L38" i="2"/>
  <c r="L37" i="2"/>
  <c r="J38" i="2"/>
  <c r="J37" i="2"/>
  <c r="N39" i="2"/>
  <c r="L39" i="2"/>
  <c r="J39" i="2"/>
  <c r="H39" i="2"/>
  <c r="N40" i="2"/>
  <c r="L40" i="2"/>
  <c r="J40" i="2"/>
  <c r="H40" i="2"/>
  <c r="N36" i="2"/>
  <c r="L36" i="2"/>
  <c r="J36" i="2"/>
  <c r="H36" i="2"/>
  <c r="N33" i="2"/>
  <c r="L33" i="2"/>
  <c r="J33" i="2"/>
  <c r="H33" i="2"/>
  <c r="N32" i="2"/>
  <c r="L32" i="2"/>
  <c r="J32" i="2"/>
  <c r="H32" i="2"/>
  <c r="N31" i="2"/>
  <c r="L31" i="2"/>
  <c r="J31" i="2"/>
  <c r="H31" i="2"/>
  <c r="N30" i="2"/>
  <c r="L30" i="2"/>
  <c r="J30" i="2"/>
  <c r="H30" i="2"/>
  <c r="N28" i="2"/>
  <c r="L28" i="2"/>
  <c r="J28" i="2"/>
  <c r="H28" i="2"/>
  <c r="N38" i="2"/>
  <c r="N25" i="2"/>
  <c r="N24" i="2"/>
  <c r="N23" i="2"/>
  <c r="N22" i="2"/>
  <c r="N21" i="2"/>
  <c r="N20" i="2"/>
  <c r="N19" i="2"/>
  <c r="N18" i="2"/>
  <c r="N17" i="2"/>
  <c r="N16" i="2"/>
  <c r="N15" i="2"/>
  <c r="N10" i="2"/>
  <c r="N9" i="2"/>
  <c r="N6" i="2"/>
  <c r="N5" i="2"/>
  <c r="N4" i="2"/>
  <c r="L25" i="2"/>
  <c r="L24" i="2"/>
  <c r="L23" i="2"/>
  <c r="L22" i="2"/>
  <c r="L21" i="2"/>
  <c r="L20" i="2"/>
  <c r="L19" i="2"/>
  <c r="L18" i="2"/>
  <c r="L17" i="2"/>
  <c r="L16" i="2"/>
  <c r="L15" i="2"/>
  <c r="L10" i="2"/>
  <c r="L9" i="2"/>
  <c r="L6" i="2"/>
  <c r="L5" i="2"/>
  <c r="L4" i="2"/>
  <c r="J25" i="2"/>
  <c r="J24" i="2"/>
  <c r="J23" i="2"/>
  <c r="J22" i="2"/>
  <c r="J21" i="2"/>
  <c r="J20" i="2"/>
  <c r="J19" i="2"/>
  <c r="J18" i="2"/>
  <c r="J17" i="2"/>
  <c r="J16" i="2"/>
  <c r="J15" i="2"/>
  <c r="J10" i="2"/>
  <c r="J9" i="2"/>
  <c r="J6" i="2"/>
  <c r="J5" i="2"/>
  <c r="J4" i="2"/>
  <c r="H25" i="2"/>
  <c r="H24" i="2"/>
  <c r="H23" i="2"/>
  <c r="H22" i="2"/>
  <c r="H21" i="2"/>
  <c r="H20" i="2"/>
  <c r="H19" i="2"/>
  <c r="H18" i="2"/>
  <c r="H17" i="2"/>
  <c r="H16" i="2"/>
  <c r="H15" i="2"/>
  <c r="H10" i="2"/>
  <c r="H9" i="2"/>
  <c r="H6" i="2"/>
  <c r="H5" i="2"/>
  <c r="H4" i="2"/>
  <c r="N50" i="2"/>
  <c r="L50" i="2"/>
  <c r="F24" i="2"/>
  <c r="F23" i="2"/>
  <c r="F22" i="2"/>
  <c r="F21" i="2"/>
  <c r="F20" i="2"/>
  <c r="F19" i="2"/>
  <c r="F18" i="2"/>
  <c r="F17" i="2"/>
  <c r="H38" i="2" l="1"/>
  <c r="C38" i="2"/>
  <c r="H37" i="2"/>
  <c r="C37" i="2"/>
  <c r="F37" i="2" s="1"/>
  <c r="L47" i="2"/>
  <c r="L48" i="2"/>
  <c r="N47" i="2"/>
  <c r="L49" i="2"/>
  <c r="N49" i="2"/>
  <c r="N48" i="2"/>
  <c r="F50" i="2"/>
  <c r="J50" i="2"/>
  <c r="H50" i="2"/>
  <c r="F40" i="2"/>
  <c r="F39" i="2"/>
  <c r="F36" i="2"/>
  <c r="F33" i="2"/>
  <c r="F32" i="2"/>
  <c r="F31" i="2"/>
  <c r="F30" i="2"/>
  <c r="F28" i="2"/>
  <c r="F25" i="2"/>
  <c r="F16" i="2"/>
  <c r="F15" i="2"/>
  <c r="F9" i="2"/>
  <c r="F6" i="2"/>
  <c r="F5" i="2"/>
  <c r="L51" i="2" l="1"/>
  <c r="N51" i="2"/>
  <c r="F47" i="2"/>
  <c r="F48" i="2"/>
  <c r="H49" i="2"/>
  <c r="H48" i="2"/>
  <c r="J49" i="2"/>
  <c r="J48" i="2"/>
  <c r="H47" i="2"/>
  <c r="J47" i="2"/>
  <c r="H51" i="2" l="1"/>
  <c r="J51" i="2"/>
  <c r="F38" i="2"/>
  <c r="F49" i="2" s="1"/>
  <c r="F51" i="2" s="1"/>
</calcChain>
</file>

<file path=xl/sharedStrings.xml><?xml version="1.0" encoding="utf-8"?>
<sst xmlns="http://schemas.openxmlformats.org/spreadsheetml/2006/main" count="91" uniqueCount="82">
  <si>
    <t>Item Description</t>
  </si>
  <si>
    <t>CPS-UCS-2RU-K9</t>
  </si>
  <si>
    <t>Cisco Connected Safety and Security UCS C240 2-RU chassis with motherboard, dual 2.0 GHz 6 core CPU, dual 8GB memory dimm, and dual 650W power supply (no drives and no option cards)</t>
  </si>
  <si>
    <t>Video Surveillance Hardware and Software</t>
  </si>
  <si>
    <t>SmartNET and Software Application Support Contracts (3 Year Contract)</t>
  </si>
  <si>
    <t>CIVS-6KA-VRCNDBS</t>
  </si>
  <si>
    <t>CIVS-6KA-VRD-S</t>
  </si>
  <si>
    <t>Professional Services</t>
  </si>
  <si>
    <t>Part #</t>
  </si>
  <si>
    <t>Rack Solutions rack shelf 3-RU compatible with Hoffman 2-post rack</t>
  </si>
  <si>
    <t>CON-SAS-FLCPSMSS</t>
  </si>
  <si>
    <t>e-Delivery License for one Media Server</t>
  </si>
  <si>
    <t>12 x 3 TB Hard-Drive Bundle with RAID 5 for PhySec UCS 2-RU (3TB SAS 7.2K RPM 3.5 inch HDD/hot plug/drive sled mounted)</t>
  </si>
  <si>
    <t>Other Items</t>
  </si>
  <si>
    <t>CPS-HDD3TI2F214</t>
  </si>
  <si>
    <t>Summary</t>
  </si>
  <si>
    <t>3USHL-022FULL-29DS</t>
  </si>
  <si>
    <t>VR Conduit Base for 6020 IP Cameras</t>
  </si>
  <si>
    <t xml:space="preserve">CIVS-IPC-6020
</t>
  </si>
  <si>
    <t>Smoked Vandal Resistant Dome for 6020 IP Cameras</t>
  </si>
  <si>
    <t>36 Months SMARTNET 8X5XNBD for Cisco 6020 IP Camera</t>
  </si>
  <si>
    <t>Cisco Video Surveillance IP Camera, HD Bullet Camera, Outdoor</t>
  </si>
  <si>
    <t>Systimax Red Patch Cable (3 feet): to patch from RJ45 biscuit at camera end to outdoor camera</t>
  </si>
  <si>
    <t>Systimax Red Patch Cable (1 foot): to patch from RJ45 biscuit at camera end to indoor camera</t>
  </si>
  <si>
    <t>Total Bid Amount</t>
  </si>
  <si>
    <t>CPC3312-07F035</t>
  </si>
  <si>
    <t>CPC3312-07F001-AVA</t>
  </si>
  <si>
    <t>CPC3312-07F003-AVA</t>
  </si>
  <si>
    <t>CPC-3312-07F005-AVA</t>
  </si>
  <si>
    <t>36 Months SMARTNET 8X5XNBD UCS 2-RU Cisco Physical Security</t>
  </si>
  <si>
    <t xml:space="preserve">36 Months SW APP SUPP License for one Media Server
</t>
  </si>
  <si>
    <t>Unit Price</t>
  </si>
  <si>
    <t>Ext. Price</t>
  </si>
  <si>
    <t>Qty</t>
  </si>
  <si>
    <t>Cost</t>
  </si>
  <si>
    <t xml:space="preserve">CIVS-IPC-6400E
</t>
  </si>
  <si>
    <t>CIVS-IPC-7070</t>
  </si>
  <si>
    <t>Cisco 5MP 360 Degree Dome Camera</t>
  </si>
  <si>
    <t>CAB-9K12A-NA</t>
  </si>
  <si>
    <t>Power Cord, 125 VAC 13A NEMA 5-15 lug</t>
  </si>
  <si>
    <t>R2XX-RAID5</t>
  </si>
  <si>
    <t>Enable RAID 5 Setting</t>
  </si>
  <si>
    <t>CON-3SNT-CIVSIPC6</t>
  </si>
  <si>
    <t>CON-3SNT- CIVSIP64</t>
  </si>
  <si>
    <t>36 Months SMARTNET 8X5XNBD for Cisco 6400E IP Camera</t>
  </si>
  <si>
    <t>CON-SNT- CIVS7070</t>
  </si>
  <si>
    <t>36 Months SMARTNET 8X5XNBD for Cisco 7070 IP Camera</t>
  </si>
  <si>
    <t xml:space="preserve">CON-3SNT-CPSUC2RU
</t>
  </si>
  <si>
    <t>CPS-MR-1X082RY-A</t>
  </si>
  <si>
    <t>8GB DDR3-1600-MHz RDIMM/PC3-12800/dual rank/1.35v</t>
  </si>
  <si>
    <t>CPS-PSU-650W-D</t>
  </si>
  <si>
    <t>650W power supply for CPS servers</t>
  </si>
  <si>
    <t>CPS-CPU-E5-2620</t>
  </si>
  <si>
    <t>2.00 GHz E5-2620/95W 6C/15MB Cache/DDR3 1333MHz</t>
  </si>
  <si>
    <t>CPS-PCIF-01F</t>
  </si>
  <si>
    <t>Full height PCIe filler for CPS UCS</t>
  </si>
  <si>
    <t>CPS-RAID9271CV-8ID</t>
  </si>
  <si>
    <t>MegaRAID 9271CV Raid card</t>
  </si>
  <si>
    <t>CPS-VSM-SW76</t>
  </si>
  <si>
    <t>CPS-VSM Video Surveillance Manager v7.6 SW Mfg Image</t>
  </si>
  <si>
    <t>Missouri City</t>
  </si>
  <si>
    <t>Coleman</t>
  </si>
  <si>
    <t>West Houston Institute</t>
  </si>
  <si>
    <t>Professional Services for cameras (update camera firmware, assign static IP address, affix asset tag, mount, adjust FOV &amp; test in coordination with HCC IT Security) and media servers (install shelf in rack and put server on shelf; affix asset tag)</t>
  </si>
  <si>
    <t>Systimax Red Patch Cable (20 feet): to patch from patch panel in MDF/IDF to network switch</t>
  </si>
  <si>
    <t>Systimax Red Patch Cable (15 feet): to patch from media server to network switch</t>
  </si>
  <si>
    <t>CIVS-IPC-6030</t>
  </si>
  <si>
    <t>Cisco Video Surveillance IP Camera, Outdoor VR HD Dome Body</t>
  </si>
  <si>
    <t>Cisco Video Surveillance IP Camera,  Indoor HD Dome Body</t>
  </si>
  <si>
    <t>Smoked Vandal Resistant Dome for 6030 IP Cameras</t>
  </si>
  <si>
    <t>CON-SNT-CIV6030</t>
  </si>
  <si>
    <t>36 Months SMARTNET 8X5XNBD for Cisco 6030 IP Camera</t>
  </si>
  <si>
    <t>Northline Academic</t>
  </si>
  <si>
    <t>CIVS-6KA-POLEMNT</t>
  </si>
  <si>
    <t>Pole Mount for Outdoor Cameras (6400E or 7070)</t>
  </si>
  <si>
    <t>CIVS-6KA-GNECK</t>
  </si>
  <si>
    <t>Goose Neck for Outdoor Cameras (7070)</t>
  </si>
  <si>
    <t>CIVS-6KA-3FTEXT</t>
  </si>
  <si>
    <t>CIVS-6KA-PENCAP</t>
  </si>
  <si>
    <t>Pendant Cap for Outdoor Cameras</t>
  </si>
  <si>
    <t>3-Foot Extension Bar for Outdoor Cameras (7070)</t>
  </si>
  <si>
    <t>L-CPS-MS-SW7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</si>
</sst>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14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0"/>
      <color rgb="FF000000"/>
      <name val="Times New Roman"/>
      <family val="1"/>
    </font>
    <font>
      <b/>
      <sz val="18"/>
      <color indexed="62"/>
      <name val="Cambri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rgb="FF000000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1">
    <xf numFmtId="0" fontId="0" fillId="0" borderId="0"/>
    <xf numFmtId="0" fontId="9" fillId="3" borderId="0" applyNumberFormat="0" applyBorder="0" applyAlignment="0" applyProtection="0"/>
    <xf numFmtId="0" fontId="11" fillId="5" borderId="9" applyNumberFormat="0" applyAlignment="0" applyProtection="0"/>
    <xf numFmtId="0" fontId="14" fillId="0" borderId="11" applyNumberFormat="0" applyFill="0" applyAlignment="0" applyProtection="0"/>
    <xf numFmtId="0" fontId="15" fillId="6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3" fillId="9" borderId="0" applyNumberFormat="0" applyBorder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9" fillId="18" borderId="0" applyNumberFormat="0" applyBorder="0" applyAlignment="0" applyProtection="0"/>
    <xf numFmtId="0" fontId="23" fillId="4" borderId="0" applyNumberFormat="0" applyBorder="0" applyAlignment="0" applyProtection="0"/>
    <xf numFmtId="0" fontId="13" fillId="12" borderId="9" applyNumberFormat="0" applyAlignment="0" applyProtection="0"/>
    <xf numFmtId="0" fontId="22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8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21" fillId="22" borderId="13" applyNumberFormat="0" applyFont="0" applyAlignment="0" applyProtection="0"/>
    <xf numFmtId="0" fontId="12" fillId="12" borderId="10" applyNumberFormat="0" applyAlignment="0" applyProtection="0"/>
    <xf numFmtId="0" fontId="2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6" applyNumberFormat="0" applyFill="0" applyAlignment="0" applyProtection="0"/>
    <xf numFmtId="0" fontId="31" fillId="0" borderId="8" applyNumberFormat="0" applyFill="0" applyAlignment="0" applyProtection="0"/>
    <xf numFmtId="0" fontId="32" fillId="0" borderId="27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10" fillId="24" borderId="0" applyNumberFormat="0" applyBorder="0" applyAlignment="0" applyProtection="0"/>
    <xf numFmtId="0" fontId="12" fillId="25" borderId="10" applyNumberFormat="0" applyAlignment="0" applyProtection="0"/>
    <xf numFmtId="0" fontId="13" fillId="25" borderId="9" applyNumberFormat="0" applyAlignment="0" applyProtection="0"/>
    <xf numFmtId="0" fontId="18" fillId="0" borderId="28" applyNumberFormat="0" applyFill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3" borderId="0" applyNumberFormat="0" applyBorder="0" applyAlignment="0" applyProtection="0"/>
    <xf numFmtId="0" fontId="1" fillId="44" borderId="0" applyNumberFormat="0" applyBorder="0" applyAlignment="0" applyProtection="0"/>
    <xf numFmtId="0" fontId="19" fillId="4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13" applyNumberFormat="0" applyFont="0" applyAlignment="0" applyProtection="0"/>
    <xf numFmtId="0" fontId="34" fillId="0" borderId="0" applyNumberFormat="0" applyFill="0" applyBorder="0" applyAlignment="0" applyProtection="0"/>
    <xf numFmtId="44" fontId="35" fillId="0" borderId="0" applyFont="0" applyFill="0" applyBorder="0" applyAlignment="0" applyProtection="0"/>
  </cellStyleXfs>
  <cellXfs count="49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22" xfId="0" applyFill="1" applyBorder="1" applyAlignment="1">
      <alignment horizontal="left" vertical="top"/>
    </xf>
    <xf numFmtId="44" fontId="0" fillId="0" borderId="0" xfId="90" applyFont="1" applyFill="1" applyBorder="1" applyAlignment="1">
      <alignment horizontal="left" vertical="top"/>
    </xf>
    <xf numFmtId="44" fontId="8" fillId="0" borderId="30" xfId="90" applyFont="1" applyFill="1" applyBorder="1" applyAlignment="1">
      <alignment horizontal="center" vertical="top"/>
    </xf>
    <xf numFmtId="0" fontId="0" fillId="0" borderId="31" xfId="0" applyFill="1" applyBorder="1" applyAlignment="1">
      <alignment horizontal="left" vertical="top"/>
    </xf>
    <xf numFmtId="44" fontId="0" fillId="0" borderId="32" xfId="90" applyFont="1" applyFill="1" applyBorder="1" applyAlignment="1">
      <alignment horizontal="left" vertical="top"/>
    </xf>
    <xf numFmtId="44" fontId="0" fillId="0" borderId="24" xfId="90" applyFont="1" applyFill="1" applyBorder="1" applyAlignment="1">
      <alignment horizontal="left" vertical="top"/>
    </xf>
    <xf numFmtId="44" fontId="28" fillId="0" borderId="0" xfId="9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/>
    </xf>
    <xf numFmtId="44" fontId="0" fillId="0" borderId="31" xfId="90" applyFont="1" applyFill="1" applyBorder="1" applyAlignment="1">
      <alignment horizontal="left" vertical="top"/>
    </xf>
    <xf numFmtId="44" fontId="8" fillId="0" borderId="0" xfId="90" applyFont="1" applyFill="1" applyBorder="1" applyAlignment="1">
      <alignment horizontal="left" vertical="top"/>
    </xf>
    <xf numFmtId="0" fontId="0" fillId="0" borderId="30" xfId="0" applyFill="1" applyBorder="1" applyAlignment="1">
      <alignment horizontal="center" vertical="top"/>
    </xf>
    <xf numFmtId="0" fontId="0" fillId="0" borderId="32" xfId="0" applyFill="1" applyBorder="1" applyAlignment="1">
      <alignment horizontal="left" vertical="top"/>
    </xf>
    <xf numFmtId="0" fontId="8" fillId="0" borderId="3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44" fontId="0" fillId="0" borderId="0" xfId="0" applyNumberFormat="1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44" fontId="8" fillId="0" borderId="29" xfId="90" applyFont="1" applyFill="1" applyBorder="1" applyAlignment="1">
      <alignment horizontal="center" vertical="top"/>
    </xf>
    <xf numFmtId="44" fontId="0" fillId="0" borderId="22" xfId="90" applyFont="1" applyFill="1" applyBorder="1" applyAlignment="1">
      <alignment horizontal="left" vertical="top"/>
    </xf>
    <xf numFmtId="0" fontId="7" fillId="0" borderId="33" xfId="0" applyFont="1" applyFill="1" applyBorder="1" applyAlignment="1">
      <alignment horizontal="center" vertical="top"/>
    </xf>
    <xf numFmtId="1" fontId="5" fillId="0" borderId="17" xfId="0" applyNumberFormat="1" applyFont="1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/>
    </xf>
    <xf numFmtId="0" fontId="0" fillId="0" borderId="35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8" fillId="0" borderId="29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  <xf numFmtId="0" fontId="4" fillId="2" borderId="25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 vertical="top" wrapText="1"/>
    </xf>
    <xf numFmtId="0" fontId="0" fillId="23" borderId="33" xfId="0" applyFill="1" applyBorder="1" applyAlignment="1">
      <alignment horizontal="center" vertical="top" wrapText="1"/>
    </xf>
    <xf numFmtId="0" fontId="0" fillId="23" borderId="19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23" borderId="21" xfId="0" applyFill="1" applyBorder="1" applyAlignment="1">
      <alignment horizontal="center" vertical="top" wrapText="1"/>
    </xf>
    <xf numFmtId="0" fontId="0" fillId="23" borderId="2" xfId="0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right" vertical="top" wrapText="1"/>
    </xf>
    <xf numFmtId="0" fontId="4" fillId="0" borderId="23" xfId="0" applyFont="1" applyFill="1" applyBorder="1" applyAlignment="1">
      <alignment horizontal="right" vertical="top" wrapText="1"/>
    </xf>
  </cellXfs>
  <cellStyles count="91">
    <cellStyle name="20% - Accent1" xfId="67" builtinId="30" customBuiltin="1"/>
    <cellStyle name="20% - Accent1 2" xfId="13"/>
    <cellStyle name="20% - Accent1 3" xfId="44"/>
    <cellStyle name="20% - Accent2" xfId="71" builtinId="34" customBuiltin="1"/>
    <cellStyle name="20% - Accent2 2" xfId="14"/>
    <cellStyle name="20% - Accent2 3" xfId="45"/>
    <cellStyle name="20% - Accent3" xfId="74" builtinId="38" customBuiltin="1"/>
    <cellStyle name="20% - Accent3 2" xfId="15"/>
    <cellStyle name="20% - Accent3 3" xfId="46"/>
    <cellStyle name="20% - Accent4" xfId="78" builtinId="42" customBuiltin="1"/>
    <cellStyle name="20% - Accent4 2" xfId="16"/>
    <cellStyle name="20% - Accent4 3" xfId="47"/>
    <cellStyle name="20% - Accent5" xfId="81" builtinId="46" customBuiltin="1"/>
    <cellStyle name="20% - Accent5 2" xfId="17"/>
    <cellStyle name="20% - Accent5 3" xfId="48"/>
    <cellStyle name="20% - Accent6" xfId="11" builtinId="50" customBuiltin="1"/>
    <cellStyle name="20% - Accent6 2" xfId="49"/>
    <cellStyle name="20% - Accent6 3" xfId="86"/>
    <cellStyle name="40% - Accent1" xfId="68" builtinId="31" customBuiltin="1"/>
    <cellStyle name="40% - Accent1 2" xfId="18"/>
    <cellStyle name="40% - Accent1 3" xfId="50"/>
    <cellStyle name="40% - Accent2" xfId="72" builtinId="35" customBuiltin="1"/>
    <cellStyle name="40% - Accent2 2" xfId="19"/>
    <cellStyle name="40% - Accent2 3" xfId="51"/>
    <cellStyle name="40% - Accent3" xfId="75" builtinId="39" customBuiltin="1"/>
    <cellStyle name="40% - Accent3 2" xfId="20"/>
    <cellStyle name="40% - Accent3 3" xfId="52"/>
    <cellStyle name="40% - Accent4" xfId="79" builtinId="43" customBuiltin="1"/>
    <cellStyle name="40% - Accent4 2" xfId="21"/>
    <cellStyle name="40% - Accent4 3" xfId="53"/>
    <cellStyle name="40% - Accent5" xfId="9" builtinId="47" customBuiltin="1"/>
    <cellStyle name="40% - Accent5 2" xfId="54"/>
    <cellStyle name="40% - Accent5 3" xfId="87"/>
    <cellStyle name="40% - Accent6" xfId="83" builtinId="51" customBuiltin="1"/>
    <cellStyle name="40% - Accent6 2" xfId="22"/>
    <cellStyle name="40% - Accent6 3" xfId="55"/>
    <cellStyle name="60% - Accent1" xfId="69" builtinId="32" customBuiltin="1"/>
    <cellStyle name="60% - Accent1 2" xfId="23"/>
    <cellStyle name="60% - Accent2" xfId="7" builtinId="36" customBuiltin="1"/>
    <cellStyle name="60% - Accent3" xfId="76" builtinId="40" customBuiltin="1"/>
    <cellStyle name="60% - Accent3 2" xfId="24"/>
    <cellStyle name="60% - Accent4" xfId="80" builtinId="44" customBuiltin="1"/>
    <cellStyle name="60% - Accent4 2" xfId="25"/>
    <cellStyle name="60% - Accent5" xfId="10" builtinId="48" customBuiltin="1"/>
    <cellStyle name="60% - Accent6" xfId="84" builtinId="52" customBuiltin="1"/>
    <cellStyle name="60% - Accent6 2" xfId="26"/>
    <cellStyle name="Accent1" xfId="66" builtinId="29" customBuiltin="1"/>
    <cellStyle name="Accent1 2" xfId="27"/>
    <cellStyle name="Accent2" xfId="70" builtinId="33" customBuiltin="1"/>
    <cellStyle name="Accent2 2" xfId="28"/>
    <cellStyle name="Accent3" xfId="73" builtinId="37" customBuiltin="1"/>
    <cellStyle name="Accent3 2" xfId="29"/>
    <cellStyle name="Accent4" xfId="77" builtinId="41" customBuiltin="1"/>
    <cellStyle name="Accent4 2" xfId="30"/>
    <cellStyle name="Accent5" xfId="8" builtinId="45" customBuiltin="1"/>
    <cellStyle name="Accent6" xfId="82" builtinId="49" customBuiltin="1"/>
    <cellStyle name="Accent6 2" xfId="31"/>
    <cellStyle name="Bad" xfId="61" builtinId="27" customBuiltin="1"/>
    <cellStyle name="Bad 2" xfId="32"/>
    <cellStyle name="Calculation" xfId="64" builtinId="22" customBuiltin="1"/>
    <cellStyle name="Calculation 2" xfId="33"/>
    <cellStyle name="Check Cell" xfId="4" builtinId="23" customBuiltin="1"/>
    <cellStyle name="ColLevel_2" xfId="34"/>
    <cellStyle name="Currency" xfId="90" builtinId="4"/>
    <cellStyle name="Explanatory Text" xfId="6" builtinId="53" customBuiltin="1"/>
    <cellStyle name="Good" xfId="1" builtinId="26" customBuiltin="1"/>
    <cellStyle name="Heading 1" xfId="57" builtinId="16" customBuiltin="1"/>
    <cellStyle name="Heading 1 2" xfId="35"/>
    <cellStyle name="Heading 2" xfId="58" builtinId="17" customBuiltin="1"/>
    <cellStyle name="Heading 2 2" xfId="36"/>
    <cellStyle name="Heading 3" xfId="59" builtinId="18" customBuiltin="1"/>
    <cellStyle name="Heading 3 2" xfId="37"/>
    <cellStyle name="Heading 4" xfId="60" builtinId="19" customBuiltin="1"/>
    <cellStyle name="Heading 4 2" xfId="38"/>
    <cellStyle name="Input" xfId="2" builtinId="20" customBuiltin="1"/>
    <cellStyle name="Linked Cell" xfId="3" builtinId="24" customBuiltin="1"/>
    <cellStyle name="Neutral" xfId="62" builtinId="28" customBuiltin="1"/>
    <cellStyle name="Neutral 2" xfId="39"/>
    <cellStyle name="Normal" xfId="0" builtinId="0"/>
    <cellStyle name="Normal 2" xfId="12"/>
    <cellStyle name="Normal 3" xfId="85"/>
    <cellStyle name="Note 2" xfId="40"/>
    <cellStyle name="Note 3" xfId="88"/>
    <cellStyle name="Output" xfId="63" builtinId="21" customBuiltin="1"/>
    <cellStyle name="Output 2" xfId="41"/>
    <cellStyle name="Title 2" xfId="42"/>
    <cellStyle name="Title 3" xfId="56"/>
    <cellStyle name="Title 4" xfId="89"/>
    <cellStyle name="Total" xfId="65" builtinId="25" customBuiltin="1"/>
    <cellStyle name="Total 2" xfId="43"/>
    <cellStyle name="Warning Text" xfId="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Normal="100" workbookViewId="0">
      <selection activeCell="A25" sqref="A25"/>
    </sheetView>
  </sheetViews>
  <sheetFormatPr defaultRowHeight="12.75" x14ac:dyDescent="0.2"/>
  <cols>
    <col min="1" max="1" width="24.6640625" customWidth="1"/>
    <col min="2" max="2" width="66" customWidth="1"/>
    <col min="3" max="3" width="11.1640625" bestFit="1" customWidth="1"/>
    <col min="4" max="4" width="4.5" customWidth="1"/>
    <col min="5" max="5" width="10.5" style="8" bestFit="1" customWidth="1"/>
    <col min="6" max="6" width="14.1640625" style="8" bestFit="1" customWidth="1"/>
    <col min="7" max="7" width="13.33203125" bestFit="1" customWidth="1"/>
    <col min="8" max="8" width="10.83203125" style="8" customWidth="1"/>
    <col min="9" max="9" width="13.33203125" customWidth="1"/>
    <col min="10" max="10" width="10.83203125" style="8" customWidth="1"/>
    <col min="11" max="11" width="13.33203125" customWidth="1"/>
    <col min="12" max="12" width="10.83203125" customWidth="1"/>
    <col min="13" max="13" width="14.1640625" bestFit="1" customWidth="1"/>
    <col min="14" max="14" width="10.83203125" customWidth="1"/>
  </cols>
  <sheetData>
    <row r="1" spans="1:14" ht="13.5" thickBot="1" x14ac:dyDescent="0.25">
      <c r="A1" s="1"/>
    </row>
    <row r="2" spans="1:14" s="6" customFormat="1" ht="39" thickBot="1" x14ac:dyDescent="0.25">
      <c r="A2" s="5" t="s">
        <v>8</v>
      </c>
      <c r="B2" s="5" t="s">
        <v>0</v>
      </c>
      <c r="C2" s="25" t="s">
        <v>33</v>
      </c>
      <c r="D2" s="27" t="s">
        <v>33</v>
      </c>
      <c r="E2" s="23" t="s">
        <v>31</v>
      </c>
      <c r="F2" s="9" t="s">
        <v>32</v>
      </c>
      <c r="G2" s="30" t="s">
        <v>60</v>
      </c>
      <c r="H2" s="9" t="s">
        <v>34</v>
      </c>
      <c r="I2" s="30" t="s">
        <v>62</v>
      </c>
      <c r="J2" s="9" t="s">
        <v>34</v>
      </c>
      <c r="K2" s="30" t="s">
        <v>72</v>
      </c>
      <c r="L2" s="17" t="s">
        <v>34</v>
      </c>
      <c r="M2" s="30" t="s">
        <v>61</v>
      </c>
      <c r="N2" s="17" t="s">
        <v>34</v>
      </c>
    </row>
    <row r="3" spans="1:14" ht="14.1" customHeight="1" x14ac:dyDescent="0.2">
      <c r="A3" s="42" t="s">
        <v>3</v>
      </c>
      <c r="B3" s="43"/>
      <c r="C3" s="43"/>
      <c r="D3" s="28"/>
      <c r="E3" s="15"/>
      <c r="F3" s="11"/>
      <c r="H3" s="11"/>
      <c r="I3" s="10"/>
      <c r="J3" s="11"/>
      <c r="K3" s="10"/>
      <c r="L3" s="18"/>
      <c r="M3" s="10"/>
      <c r="N3" s="18"/>
    </row>
    <row r="4" spans="1:14" ht="25.5" x14ac:dyDescent="0.2">
      <c r="A4" s="31" t="s">
        <v>18</v>
      </c>
      <c r="B4" s="4" t="s">
        <v>68</v>
      </c>
      <c r="C4" s="26">
        <f>D4</f>
        <v>129</v>
      </c>
      <c r="D4" s="28">
        <f>G4+I4+K4+M4</f>
        <v>129</v>
      </c>
      <c r="E4" s="15"/>
      <c r="F4" s="11">
        <f>D4*E4</f>
        <v>0</v>
      </c>
      <c r="G4">
        <v>23</v>
      </c>
      <c r="H4" s="11">
        <f>G4*$E4</f>
        <v>0</v>
      </c>
      <c r="I4" s="10">
        <v>12</v>
      </c>
      <c r="J4" s="11">
        <f>I4*$E4</f>
        <v>0</v>
      </c>
      <c r="K4" s="19">
        <v>19</v>
      </c>
      <c r="L4" s="11">
        <f>K4*$E4</f>
        <v>0</v>
      </c>
      <c r="M4" s="10">
        <v>75</v>
      </c>
      <c r="N4" s="11">
        <f>M4*$E4</f>
        <v>0</v>
      </c>
    </row>
    <row r="5" spans="1:14" x14ac:dyDescent="0.2">
      <c r="A5" s="20" t="s">
        <v>5</v>
      </c>
      <c r="B5" s="2" t="s">
        <v>17</v>
      </c>
      <c r="C5" s="26">
        <f t="shared" ref="C5:C25" si="0">D5</f>
        <v>129</v>
      </c>
      <c r="D5" s="28">
        <f t="shared" ref="D5:D25" si="1">G5+I5+K5+M5</f>
        <v>129</v>
      </c>
      <c r="E5" s="15"/>
      <c r="F5" s="11">
        <f>C5*E5</f>
        <v>0</v>
      </c>
      <c r="G5">
        <v>23</v>
      </c>
      <c r="H5" s="11">
        <f t="shared" ref="H5:J25" si="2">G5*$E5</f>
        <v>0</v>
      </c>
      <c r="I5" s="10">
        <v>12</v>
      </c>
      <c r="J5" s="11">
        <f t="shared" si="2"/>
        <v>0</v>
      </c>
      <c r="K5" s="19">
        <v>19</v>
      </c>
      <c r="L5" s="11">
        <f t="shared" ref="L5" si="3">K5*$E5</f>
        <v>0</v>
      </c>
      <c r="M5" s="10">
        <v>75</v>
      </c>
      <c r="N5" s="11">
        <f t="shared" ref="N5" si="4">M5*$E5</f>
        <v>0</v>
      </c>
    </row>
    <row r="6" spans="1:14" ht="27.95" customHeight="1" x14ac:dyDescent="0.2">
      <c r="A6" s="2" t="s">
        <v>6</v>
      </c>
      <c r="B6" s="2" t="s">
        <v>19</v>
      </c>
      <c r="C6" s="26">
        <f t="shared" si="0"/>
        <v>129</v>
      </c>
      <c r="D6" s="28">
        <f t="shared" si="1"/>
        <v>129</v>
      </c>
      <c r="E6" s="15"/>
      <c r="F6" s="11">
        <f>C6*E6</f>
        <v>0</v>
      </c>
      <c r="G6">
        <v>23</v>
      </c>
      <c r="H6" s="11">
        <f t="shared" si="2"/>
        <v>0</v>
      </c>
      <c r="I6" s="10">
        <v>12</v>
      </c>
      <c r="J6" s="11">
        <f t="shared" si="2"/>
        <v>0</v>
      </c>
      <c r="K6" s="19">
        <v>19</v>
      </c>
      <c r="L6" s="11">
        <f t="shared" ref="L6:L8" si="5">K6*$E6</f>
        <v>0</v>
      </c>
      <c r="M6" s="10">
        <v>75</v>
      </c>
      <c r="N6" s="11">
        <f t="shared" ref="N6:N8" si="6">M6*$E6</f>
        <v>0</v>
      </c>
    </row>
    <row r="7" spans="1:14" ht="27.95" customHeight="1" x14ac:dyDescent="0.2">
      <c r="A7" s="31" t="s">
        <v>66</v>
      </c>
      <c r="B7" s="2" t="s">
        <v>67</v>
      </c>
      <c r="C7" s="26">
        <f t="shared" si="0"/>
        <v>9</v>
      </c>
      <c r="D7" s="28">
        <f t="shared" si="1"/>
        <v>9</v>
      </c>
      <c r="E7" s="15"/>
      <c r="F7" s="11">
        <f t="shared" ref="F7:F8" si="7">C7*E7</f>
        <v>0</v>
      </c>
      <c r="G7">
        <v>3</v>
      </c>
      <c r="H7" s="11">
        <f t="shared" si="2"/>
        <v>0</v>
      </c>
      <c r="I7" s="10">
        <v>0</v>
      </c>
      <c r="J7" s="11">
        <f t="shared" si="2"/>
        <v>0</v>
      </c>
      <c r="K7" s="10">
        <v>3</v>
      </c>
      <c r="L7" s="11">
        <f t="shared" si="5"/>
        <v>0</v>
      </c>
      <c r="M7" s="10">
        <v>3</v>
      </c>
      <c r="N7" s="11">
        <f t="shared" si="6"/>
        <v>0</v>
      </c>
    </row>
    <row r="8" spans="1:14" ht="27.95" customHeight="1" x14ac:dyDescent="0.2">
      <c r="A8" s="2" t="s">
        <v>6</v>
      </c>
      <c r="B8" s="2" t="s">
        <v>69</v>
      </c>
      <c r="C8" s="26">
        <f t="shared" si="0"/>
        <v>9</v>
      </c>
      <c r="D8" s="28">
        <f t="shared" si="1"/>
        <v>9</v>
      </c>
      <c r="E8" s="15"/>
      <c r="F8" s="11">
        <f t="shared" si="7"/>
        <v>0</v>
      </c>
      <c r="G8">
        <v>3</v>
      </c>
      <c r="H8" s="11">
        <f t="shared" si="2"/>
        <v>0</v>
      </c>
      <c r="I8" s="10">
        <v>0</v>
      </c>
      <c r="J8" s="11">
        <f t="shared" si="2"/>
        <v>0</v>
      </c>
      <c r="K8" s="10">
        <v>3</v>
      </c>
      <c r="L8" s="11">
        <f t="shared" si="5"/>
        <v>0</v>
      </c>
      <c r="M8" s="10">
        <v>3</v>
      </c>
      <c r="N8" s="11">
        <f t="shared" si="6"/>
        <v>0</v>
      </c>
    </row>
    <row r="9" spans="1:14" ht="25.5" x14ac:dyDescent="0.2">
      <c r="A9" s="31" t="s">
        <v>35</v>
      </c>
      <c r="B9" s="3" t="s">
        <v>21</v>
      </c>
      <c r="C9" s="26">
        <f t="shared" si="0"/>
        <v>28</v>
      </c>
      <c r="D9" s="28">
        <f t="shared" si="1"/>
        <v>28</v>
      </c>
      <c r="E9" s="15"/>
      <c r="F9" s="11">
        <f>C9*E9</f>
        <v>0</v>
      </c>
      <c r="G9">
        <v>11</v>
      </c>
      <c r="H9" s="11">
        <f t="shared" si="2"/>
        <v>0</v>
      </c>
      <c r="I9" s="10">
        <v>5</v>
      </c>
      <c r="J9" s="11">
        <f t="shared" si="2"/>
        <v>0</v>
      </c>
      <c r="K9" s="19">
        <v>5</v>
      </c>
      <c r="L9" s="11">
        <f t="shared" ref="L9" si="8">K9*$E9</f>
        <v>0</v>
      </c>
      <c r="M9" s="10">
        <v>7</v>
      </c>
      <c r="N9" s="11">
        <f t="shared" ref="N9" si="9">M9*$E9</f>
        <v>0</v>
      </c>
    </row>
    <row r="10" spans="1:14" x14ac:dyDescent="0.2">
      <c r="A10" s="31" t="s">
        <v>36</v>
      </c>
      <c r="B10" s="2" t="s">
        <v>37</v>
      </c>
      <c r="C10" s="26">
        <f t="shared" si="0"/>
        <v>11</v>
      </c>
      <c r="D10" s="28">
        <f t="shared" si="1"/>
        <v>11</v>
      </c>
      <c r="E10" s="15"/>
      <c r="F10" s="11">
        <f t="shared" ref="F10:F14" si="10">C10*E10</f>
        <v>0</v>
      </c>
      <c r="G10">
        <v>6</v>
      </c>
      <c r="H10" s="11">
        <f t="shared" si="2"/>
        <v>0</v>
      </c>
      <c r="I10" s="10">
        <v>5</v>
      </c>
      <c r="J10" s="11">
        <f t="shared" si="2"/>
        <v>0</v>
      </c>
      <c r="K10" s="19">
        <v>0</v>
      </c>
      <c r="L10" s="11">
        <f t="shared" ref="L10:L14" si="11">K10*$E10</f>
        <v>0</v>
      </c>
      <c r="M10" s="10">
        <v>0</v>
      </c>
      <c r="N10" s="11">
        <f t="shared" ref="N10:N14" si="12">M10*$E10</f>
        <v>0</v>
      </c>
    </row>
    <row r="11" spans="1:14" x14ac:dyDescent="0.2">
      <c r="A11" s="2" t="s">
        <v>73</v>
      </c>
      <c r="B11" s="2" t="s">
        <v>74</v>
      </c>
      <c r="C11" s="26">
        <f t="shared" si="0"/>
        <v>39</v>
      </c>
      <c r="D11" s="28">
        <f t="shared" si="1"/>
        <v>39</v>
      </c>
      <c r="E11" s="15"/>
      <c r="F11" s="11">
        <f t="shared" si="10"/>
        <v>0</v>
      </c>
      <c r="G11">
        <v>17</v>
      </c>
      <c r="H11" s="11">
        <f t="shared" si="2"/>
        <v>0</v>
      </c>
      <c r="I11" s="10">
        <v>10</v>
      </c>
      <c r="J11" s="11">
        <f t="shared" si="2"/>
        <v>0</v>
      </c>
      <c r="K11" s="19">
        <v>5</v>
      </c>
      <c r="L11" s="11">
        <f t="shared" si="11"/>
        <v>0</v>
      </c>
      <c r="M11" s="10">
        <v>7</v>
      </c>
      <c r="N11" s="11">
        <f t="shared" si="12"/>
        <v>0</v>
      </c>
    </row>
    <row r="12" spans="1:14" x14ac:dyDescent="0.2">
      <c r="A12" s="2" t="s">
        <v>75</v>
      </c>
      <c r="B12" s="2" t="s">
        <v>76</v>
      </c>
      <c r="C12" s="26">
        <f t="shared" si="0"/>
        <v>11</v>
      </c>
      <c r="D12" s="28">
        <f t="shared" si="1"/>
        <v>11</v>
      </c>
      <c r="E12" s="15"/>
      <c r="F12" s="11">
        <f t="shared" si="10"/>
        <v>0</v>
      </c>
      <c r="G12">
        <v>6</v>
      </c>
      <c r="H12" s="11">
        <f t="shared" si="2"/>
        <v>0</v>
      </c>
      <c r="I12" s="10">
        <v>5</v>
      </c>
      <c r="J12" s="11">
        <f t="shared" si="2"/>
        <v>0</v>
      </c>
      <c r="K12" s="19">
        <v>0</v>
      </c>
      <c r="L12" s="11">
        <f t="shared" si="11"/>
        <v>0</v>
      </c>
      <c r="M12" s="10">
        <v>0</v>
      </c>
      <c r="N12" s="11">
        <f t="shared" si="12"/>
        <v>0</v>
      </c>
    </row>
    <row r="13" spans="1:14" x14ac:dyDescent="0.2">
      <c r="A13" s="2" t="s">
        <v>77</v>
      </c>
      <c r="B13" s="2" t="s">
        <v>80</v>
      </c>
      <c r="C13" s="26">
        <f t="shared" si="0"/>
        <v>11</v>
      </c>
      <c r="D13" s="28">
        <f t="shared" si="1"/>
        <v>11</v>
      </c>
      <c r="E13" s="15"/>
      <c r="F13" s="11">
        <f t="shared" si="10"/>
        <v>0</v>
      </c>
      <c r="G13">
        <v>6</v>
      </c>
      <c r="H13" s="11">
        <f t="shared" si="2"/>
        <v>0</v>
      </c>
      <c r="I13" s="10">
        <v>5</v>
      </c>
      <c r="J13" s="11">
        <f t="shared" si="2"/>
        <v>0</v>
      </c>
      <c r="K13" s="19">
        <v>0</v>
      </c>
      <c r="L13" s="11">
        <f t="shared" si="11"/>
        <v>0</v>
      </c>
      <c r="M13" s="10">
        <v>0</v>
      </c>
      <c r="N13" s="11">
        <f t="shared" si="12"/>
        <v>0</v>
      </c>
    </row>
    <row r="14" spans="1:14" x14ac:dyDescent="0.2">
      <c r="A14" s="2" t="s">
        <v>78</v>
      </c>
      <c r="B14" s="2" t="s">
        <v>79</v>
      </c>
      <c r="C14" s="26">
        <f t="shared" si="0"/>
        <v>11</v>
      </c>
      <c r="D14" s="28">
        <f t="shared" si="1"/>
        <v>11</v>
      </c>
      <c r="E14" s="15"/>
      <c r="F14" s="11">
        <f t="shared" si="10"/>
        <v>0</v>
      </c>
      <c r="G14">
        <v>6</v>
      </c>
      <c r="H14" s="11">
        <f t="shared" si="2"/>
        <v>0</v>
      </c>
      <c r="I14" s="10">
        <v>5</v>
      </c>
      <c r="J14" s="11">
        <f t="shared" si="2"/>
        <v>0</v>
      </c>
      <c r="K14" s="19">
        <v>0</v>
      </c>
      <c r="L14" s="11">
        <f t="shared" si="11"/>
        <v>0</v>
      </c>
      <c r="M14" s="10">
        <v>0</v>
      </c>
      <c r="N14" s="11">
        <f t="shared" si="12"/>
        <v>0</v>
      </c>
    </row>
    <row r="15" spans="1:14" ht="38.25" x14ac:dyDescent="0.2">
      <c r="A15" s="32" t="s">
        <v>1</v>
      </c>
      <c r="B15" s="20" t="s">
        <v>2</v>
      </c>
      <c r="C15" s="26">
        <f t="shared" si="0"/>
        <v>5</v>
      </c>
      <c r="D15" s="28">
        <f t="shared" si="1"/>
        <v>5</v>
      </c>
      <c r="E15" s="15"/>
      <c r="F15" s="11">
        <f t="shared" ref="F15:F25" si="13">C15*E15</f>
        <v>0</v>
      </c>
      <c r="G15">
        <v>1</v>
      </c>
      <c r="H15" s="11">
        <f t="shared" si="2"/>
        <v>0</v>
      </c>
      <c r="I15" s="10">
        <v>1</v>
      </c>
      <c r="J15" s="11">
        <f t="shared" si="2"/>
        <v>0</v>
      </c>
      <c r="K15" s="19">
        <v>1</v>
      </c>
      <c r="L15" s="11">
        <f t="shared" ref="L15" si="14">K15*$E15</f>
        <v>0</v>
      </c>
      <c r="M15" s="10">
        <v>2</v>
      </c>
      <c r="N15" s="11">
        <f t="shared" ref="N15" si="15">M15*$E15</f>
        <v>0</v>
      </c>
    </row>
    <row r="16" spans="1:14" ht="25.5" x14ac:dyDescent="0.2">
      <c r="A16" s="3" t="s">
        <v>14</v>
      </c>
      <c r="B16" s="20" t="s">
        <v>12</v>
      </c>
      <c r="C16" s="26">
        <f t="shared" si="0"/>
        <v>60</v>
      </c>
      <c r="D16" s="28">
        <f t="shared" si="1"/>
        <v>60</v>
      </c>
      <c r="E16" s="15"/>
      <c r="F16" s="11">
        <f t="shared" si="13"/>
        <v>0</v>
      </c>
      <c r="G16">
        <v>12</v>
      </c>
      <c r="H16" s="11">
        <f t="shared" si="2"/>
        <v>0</v>
      </c>
      <c r="I16" s="10">
        <v>12</v>
      </c>
      <c r="J16" s="11">
        <f t="shared" si="2"/>
        <v>0</v>
      </c>
      <c r="K16" s="19">
        <v>12</v>
      </c>
      <c r="L16" s="11">
        <f t="shared" ref="L16" si="16">K16*$E16</f>
        <v>0</v>
      </c>
      <c r="M16" s="10">
        <v>24</v>
      </c>
      <c r="N16" s="11">
        <f t="shared" ref="N16" si="17">M16*$E16</f>
        <v>0</v>
      </c>
    </row>
    <row r="17" spans="1:14" x14ac:dyDescent="0.2">
      <c r="A17" s="2" t="s">
        <v>38</v>
      </c>
      <c r="B17" s="20" t="s">
        <v>39</v>
      </c>
      <c r="C17" s="26">
        <f t="shared" si="0"/>
        <v>10</v>
      </c>
      <c r="D17" s="28">
        <f t="shared" si="1"/>
        <v>10</v>
      </c>
      <c r="E17" s="15"/>
      <c r="F17" s="11">
        <f t="shared" si="13"/>
        <v>0</v>
      </c>
      <c r="G17">
        <v>2</v>
      </c>
      <c r="H17" s="11">
        <f t="shared" si="2"/>
        <v>0</v>
      </c>
      <c r="I17" s="10">
        <v>2</v>
      </c>
      <c r="J17" s="11">
        <f t="shared" si="2"/>
        <v>0</v>
      </c>
      <c r="K17" s="19">
        <v>2</v>
      </c>
      <c r="L17" s="11">
        <f t="shared" ref="L17" si="18">K17*$E17</f>
        <v>0</v>
      </c>
      <c r="M17" s="10">
        <v>4</v>
      </c>
      <c r="N17" s="11">
        <f t="shared" ref="N17" si="19">M17*$E17</f>
        <v>0</v>
      </c>
    </row>
    <row r="18" spans="1:14" x14ac:dyDescent="0.2">
      <c r="A18" s="2" t="s">
        <v>40</v>
      </c>
      <c r="B18" s="20" t="s">
        <v>41</v>
      </c>
      <c r="C18" s="26">
        <f t="shared" si="0"/>
        <v>5</v>
      </c>
      <c r="D18" s="28">
        <f t="shared" si="1"/>
        <v>5</v>
      </c>
      <c r="E18" s="15"/>
      <c r="F18" s="11">
        <f t="shared" si="13"/>
        <v>0</v>
      </c>
      <c r="G18">
        <v>1</v>
      </c>
      <c r="H18" s="11">
        <f t="shared" si="2"/>
        <v>0</v>
      </c>
      <c r="I18" s="10">
        <v>1</v>
      </c>
      <c r="J18" s="11">
        <f t="shared" si="2"/>
        <v>0</v>
      </c>
      <c r="K18" s="19">
        <v>1</v>
      </c>
      <c r="L18" s="11">
        <f t="shared" ref="L18" si="20">K18*$E18</f>
        <v>0</v>
      </c>
      <c r="M18" s="10">
        <v>2</v>
      </c>
      <c r="N18" s="11">
        <f t="shared" ref="N18" si="21">M18*$E18</f>
        <v>0</v>
      </c>
    </row>
    <row r="19" spans="1:14" x14ac:dyDescent="0.2">
      <c r="A19" s="2" t="s">
        <v>48</v>
      </c>
      <c r="B19" s="2" t="s">
        <v>49</v>
      </c>
      <c r="C19" s="26">
        <f t="shared" si="0"/>
        <v>10</v>
      </c>
      <c r="D19" s="28">
        <f t="shared" si="1"/>
        <v>10</v>
      </c>
      <c r="E19" s="15"/>
      <c r="F19" s="11">
        <f t="shared" si="13"/>
        <v>0</v>
      </c>
      <c r="G19">
        <v>2</v>
      </c>
      <c r="H19" s="11">
        <f t="shared" si="2"/>
        <v>0</v>
      </c>
      <c r="I19" s="10">
        <v>2</v>
      </c>
      <c r="J19" s="11">
        <f t="shared" si="2"/>
        <v>0</v>
      </c>
      <c r="K19" s="19">
        <v>2</v>
      </c>
      <c r="L19" s="11">
        <f t="shared" ref="L19" si="22">K19*$E19</f>
        <v>0</v>
      </c>
      <c r="M19" s="10">
        <v>4</v>
      </c>
      <c r="N19" s="11">
        <f t="shared" ref="N19" si="23">M19*$E19</f>
        <v>0</v>
      </c>
    </row>
    <row r="20" spans="1:14" x14ac:dyDescent="0.2">
      <c r="A20" s="2" t="s">
        <v>50</v>
      </c>
      <c r="B20" s="2" t="s">
        <v>51</v>
      </c>
      <c r="C20" s="26">
        <f t="shared" si="0"/>
        <v>10</v>
      </c>
      <c r="D20" s="28">
        <f t="shared" si="1"/>
        <v>10</v>
      </c>
      <c r="E20" s="15"/>
      <c r="F20" s="11">
        <f t="shared" si="13"/>
        <v>0</v>
      </c>
      <c r="G20">
        <v>2</v>
      </c>
      <c r="H20" s="11">
        <f t="shared" si="2"/>
        <v>0</v>
      </c>
      <c r="I20" s="10">
        <v>2</v>
      </c>
      <c r="J20" s="11">
        <f t="shared" si="2"/>
        <v>0</v>
      </c>
      <c r="K20" s="19">
        <v>2</v>
      </c>
      <c r="L20" s="11">
        <f t="shared" ref="L20" si="24">K20*$E20</f>
        <v>0</v>
      </c>
      <c r="M20" s="10">
        <v>4</v>
      </c>
      <c r="N20" s="11">
        <f t="shared" ref="N20" si="25">M20*$E20</f>
        <v>0</v>
      </c>
    </row>
    <row r="21" spans="1:14" x14ac:dyDescent="0.2">
      <c r="A21" s="2" t="s">
        <v>52</v>
      </c>
      <c r="B21" s="2" t="s">
        <v>53</v>
      </c>
      <c r="C21" s="26">
        <f t="shared" si="0"/>
        <v>10</v>
      </c>
      <c r="D21" s="28">
        <f t="shared" si="1"/>
        <v>10</v>
      </c>
      <c r="E21" s="15"/>
      <c r="F21" s="11">
        <f t="shared" si="13"/>
        <v>0</v>
      </c>
      <c r="G21">
        <v>2</v>
      </c>
      <c r="H21" s="11">
        <f t="shared" si="2"/>
        <v>0</v>
      </c>
      <c r="I21" s="10">
        <v>2</v>
      </c>
      <c r="J21" s="11">
        <f t="shared" si="2"/>
        <v>0</v>
      </c>
      <c r="K21" s="19">
        <v>2</v>
      </c>
      <c r="L21" s="11">
        <f t="shared" ref="L21" si="26">K21*$E21</f>
        <v>0</v>
      </c>
      <c r="M21" s="10">
        <v>4</v>
      </c>
      <c r="N21" s="11">
        <f t="shared" ref="N21" si="27">M21*$E21</f>
        <v>0</v>
      </c>
    </row>
    <row r="22" spans="1:14" x14ac:dyDescent="0.2">
      <c r="A22" s="2" t="s">
        <v>54</v>
      </c>
      <c r="B22" s="2" t="s">
        <v>55</v>
      </c>
      <c r="C22" s="26">
        <f t="shared" si="0"/>
        <v>5</v>
      </c>
      <c r="D22" s="28">
        <f t="shared" si="1"/>
        <v>5</v>
      </c>
      <c r="E22" s="15"/>
      <c r="F22" s="11">
        <f t="shared" si="13"/>
        <v>0</v>
      </c>
      <c r="G22">
        <v>1</v>
      </c>
      <c r="H22" s="11">
        <f t="shared" si="2"/>
        <v>0</v>
      </c>
      <c r="I22" s="10">
        <v>1</v>
      </c>
      <c r="J22" s="11">
        <f t="shared" si="2"/>
        <v>0</v>
      </c>
      <c r="K22" s="19">
        <v>1</v>
      </c>
      <c r="L22" s="11">
        <f t="shared" ref="L22" si="28">K22*$E22</f>
        <v>0</v>
      </c>
      <c r="M22" s="10">
        <v>2</v>
      </c>
      <c r="N22" s="11">
        <f t="shared" ref="N22" si="29">M22*$E22</f>
        <v>0</v>
      </c>
    </row>
    <row r="23" spans="1:14" x14ac:dyDescent="0.2">
      <c r="A23" s="2" t="s">
        <v>56</v>
      </c>
      <c r="B23" s="2" t="s">
        <v>57</v>
      </c>
      <c r="C23" s="26">
        <f t="shared" si="0"/>
        <v>5</v>
      </c>
      <c r="D23" s="28">
        <f t="shared" si="1"/>
        <v>5</v>
      </c>
      <c r="E23" s="15"/>
      <c r="F23" s="11">
        <f t="shared" si="13"/>
        <v>0</v>
      </c>
      <c r="G23">
        <v>1</v>
      </c>
      <c r="H23" s="11">
        <f t="shared" si="2"/>
        <v>0</v>
      </c>
      <c r="I23" s="10">
        <v>1</v>
      </c>
      <c r="J23" s="11">
        <f t="shared" si="2"/>
        <v>0</v>
      </c>
      <c r="K23" s="19">
        <v>1</v>
      </c>
      <c r="L23" s="11">
        <f t="shared" ref="L23" si="30">K23*$E23</f>
        <v>0</v>
      </c>
      <c r="M23" s="10">
        <v>2</v>
      </c>
      <c r="N23" s="11">
        <f t="shared" ref="N23" si="31">M23*$E23</f>
        <v>0</v>
      </c>
    </row>
    <row r="24" spans="1:14" x14ac:dyDescent="0.2">
      <c r="A24" s="2" t="s">
        <v>58</v>
      </c>
      <c r="B24" s="2" t="s">
        <v>59</v>
      </c>
      <c r="C24" s="26">
        <f t="shared" si="0"/>
        <v>5</v>
      </c>
      <c r="D24" s="28">
        <f t="shared" si="1"/>
        <v>5</v>
      </c>
      <c r="E24" s="15"/>
      <c r="F24" s="11">
        <f t="shared" si="13"/>
        <v>0</v>
      </c>
      <c r="G24">
        <v>1</v>
      </c>
      <c r="H24" s="11">
        <f t="shared" si="2"/>
        <v>0</v>
      </c>
      <c r="I24" s="10">
        <v>1</v>
      </c>
      <c r="J24" s="11">
        <f t="shared" si="2"/>
        <v>0</v>
      </c>
      <c r="K24" s="19">
        <v>1</v>
      </c>
      <c r="L24" s="11">
        <f t="shared" ref="L24" si="32">K24*$E24</f>
        <v>0</v>
      </c>
      <c r="M24" s="10">
        <v>2</v>
      </c>
      <c r="N24" s="11">
        <f t="shared" ref="N24" si="33">M24*$E24</f>
        <v>0</v>
      </c>
    </row>
    <row r="25" spans="1:14" ht="15.95" customHeight="1" x14ac:dyDescent="0.2">
      <c r="A25" s="31" t="s">
        <v>81</v>
      </c>
      <c r="B25" s="3" t="s">
        <v>11</v>
      </c>
      <c r="C25" s="26">
        <f t="shared" si="0"/>
        <v>5</v>
      </c>
      <c r="D25" s="28">
        <f t="shared" si="1"/>
        <v>5</v>
      </c>
      <c r="E25" s="15"/>
      <c r="F25" s="11">
        <f t="shared" si="13"/>
        <v>0</v>
      </c>
      <c r="G25">
        <v>1</v>
      </c>
      <c r="H25" s="11">
        <f t="shared" si="2"/>
        <v>0</v>
      </c>
      <c r="I25" s="10">
        <v>1</v>
      </c>
      <c r="J25" s="11">
        <f t="shared" si="2"/>
        <v>0</v>
      </c>
      <c r="K25" s="19">
        <v>1</v>
      </c>
      <c r="L25" s="11">
        <f t="shared" ref="L25" si="34">K25*$E25</f>
        <v>0</v>
      </c>
      <c r="M25" s="10">
        <v>2</v>
      </c>
      <c r="N25" s="11">
        <f t="shared" ref="N25" si="35">M25*$E25</f>
        <v>0</v>
      </c>
    </row>
    <row r="26" spans="1:14" ht="15.95" customHeight="1" thickBot="1" x14ac:dyDescent="0.25">
      <c r="A26" s="44"/>
      <c r="B26" s="44"/>
      <c r="C26" s="44"/>
      <c r="D26" s="28"/>
      <c r="E26" s="15"/>
      <c r="F26" s="11"/>
      <c r="H26" s="11"/>
      <c r="I26" s="10"/>
      <c r="J26" s="11"/>
      <c r="K26" s="10"/>
      <c r="L26" s="18"/>
      <c r="M26" s="10"/>
      <c r="N26" s="18"/>
    </row>
    <row r="27" spans="1:14" ht="15" customHeight="1" x14ac:dyDescent="0.2">
      <c r="A27" s="42" t="s">
        <v>4</v>
      </c>
      <c r="B27" s="43"/>
      <c r="C27" s="43"/>
      <c r="D27" s="28"/>
      <c r="E27" s="15"/>
      <c r="F27" s="11"/>
      <c r="H27" s="11"/>
      <c r="I27" s="10"/>
      <c r="J27" s="11"/>
      <c r="K27" s="10"/>
      <c r="L27" s="18"/>
      <c r="M27" s="10"/>
      <c r="N27" s="18"/>
    </row>
    <row r="28" spans="1:14" ht="27.95" customHeight="1" x14ac:dyDescent="0.2">
      <c r="A28" s="2" t="s">
        <v>42</v>
      </c>
      <c r="B28" s="3" t="s">
        <v>20</v>
      </c>
      <c r="C28" s="26">
        <f>D28</f>
        <v>129</v>
      </c>
      <c r="D28" s="28">
        <f>G28+I28+K28+M28</f>
        <v>129</v>
      </c>
      <c r="E28" s="15"/>
      <c r="F28" s="11">
        <f t="shared" ref="F28:F33" si="36">C28*E28</f>
        <v>0</v>
      </c>
      <c r="G28">
        <f>G4</f>
        <v>23</v>
      </c>
      <c r="H28" s="11">
        <f>G28*$E28</f>
        <v>0</v>
      </c>
      <c r="I28">
        <f>I4</f>
        <v>12</v>
      </c>
      <c r="J28" s="11">
        <f>I28*$E28</f>
        <v>0</v>
      </c>
      <c r="K28">
        <f>K4</f>
        <v>19</v>
      </c>
      <c r="L28" s="11">
        <f>K28*$E28</f>
        <v>0</v>
      </c>
      <c r="M28">
        <f>M4</f>
        <v>75</v>
      </c>
      <c r="N28" s="11">
        <f>M28*$E28</f>
        <v>0</v>
      </c>
    </row>
    <row r="29" spans="1:14" ht="27.95" customHeight="1" x14ac:dyDescent="0.2">
      <c r="A29" s="2" t="s">
        <v>70</v>
      </c>
      <c r="B29" s="2" t="s">
        <v>71</v>
      </c>
      <c r="C29" s="26">
        <f t="shared" ref="C29:C33" si="37">D29</f>
        <v>9</v>
      </c>
      <c r="D29" s="28">
        <f t="shared" ref="D29:D33" si="38">G29+I29+K29+M29</f>
        <v>9</v>
      </c>
      <c r="E29" s="15"/>
      <c r="F29" s="11">
        <f t="shared" si="36"/>
        <v>0</v>
      </c>
      <c r="G29">
        <f>G7</f>
        <v>3</v>
      </c>
      <c r="H29" s="11">
        <f>G29*$E29</f>
        <v>0</v>
      </c>
      <c r="I29">
        <f>I7</f>
        <v>0</v>
      </c>
      <c r="J29" s="11">
        <f>I29*$E29</f>
        <v>0</v>
      </c>
      <c r="K29">
        <f>K7</f>
        <v>3</v>
      </c>
      <c r="L29" s="11">
        <f>K29*$E29</f>
        <v>0</v>
      </c>
      <c r="M29">
        <f>M7</f>
        <v>3</v>
      </c>
      <c r="N29" s="11">
        <f>M29*$E29</f>
        <v>0</v>
      </c>
    </row>
    <row r="30" spans="1:14" ht="27.95" customHeight="1" x14ac:dyDescent="0.2">
      <c r="A30" s="2" t="s">
        <v>43</v>
      </c>
      <c r="B30" s="2" t="s">
        <v>44</v>
      </c>
      <c r="C30" s="26">
        <f t="shared" si="37"/>
        <v>28</v>
      </c>
      <c r="D30" s="28">
        <f t="shared" si="38"/>
        <v>28</v>
      </c>
      <c r="E30" s="15"/>
      <c r="F30" s="11">
        <f t="shared" si="36"/>
        <v>0</v>
      </c>
      <c r="G30">
        <f>G9</f>
        <v>11</v>
      </c>
      <c r="H30" s="11">
        <f t="shared" ref="H30:J33" si="39">G30*$E30</f>
        <v>0</v>
      </c>
      <c r="I30">
        <f>I9</f>
        <v>5</v>
      </c>
      <c r="J30" s="11">
        <f t="shared" si="39"/>
        <v>0</v>
      </c>
      <c r="K30">
        <f>K9</f>
        <v>5</v>
      </c>
      <c r="L30" s="11">
        <f t="shared" ref="L30:L33" si="40">K30*$E30</f>
        <v>0</v>
      </c>
      <c r="M30">
        <f>M9</f>
        <v>7</v>
      </c>
      <c r="N30" s="11">
        <f t="shared" ref="N30:N33" si="41">M30*$E30</f>
        <v>0</v>
      </c>
    </row>
    <row r="31" spans="1:14" ht="27.95" customHeight="1" x14ac:dyDescent="0.2">
      <c r="A31" s="2" t="s">
        <v>45</v>
      </c>
      <c r="B31" s="2" t="s">
        <v>46</v>
      </c>
      <c r="C31" s="26">
        <f t="shared" si="37"/>
        <v>11</v>
      </c>
      <c r="D31" s="28">
        <f t="shared" si="38"/>
        <v>11</v>
      </c>
      <c r="E31" s="15"/>
      <c r="F31" s="11">
        <f t="shared" si="36"/>
        <v>0</v>
      </c>
      <c r="G31">
        <f>G10</f>
        <v>6</v>
      </c>
      <c r="H31" s="11">
        <f t="shared" si="39"/>
        <v>0</v>
      </c>
      <c r="I31">
        <f>I10</f>
        <v>5</v>
      </c>
      <c r="J31" s="11">
        <f t="shared" si="39"/>
        <v>0</v>
      </c>
      <c r="K31">
        <f>K10</f>
        <v>0</v>
      </c>
      <c r="L31" s="11">
        <f t="shared" si="40"/>
        <v>0</v>
      </c>
      <c r="M31">
        <f>M10</f>
        <v>0</v>
      </c>
      <c r="N31" s="11">
        <f t="shared" si="41"/>
        <v>0</v>
      </c>
    </row>
    <row r="32" spans="1:14" ht="27.95" customHeight="1" x14ac:dyDescent="0.2">
      <c r="A32" s="2" t="s">
        <v>10</v>
      </c>
      <c r="B32" s="2" t="s">
        <v>30</v>
      </c>
      <c r="C32" s="26">
        <f t="shared" si="37"/>
        <v>5</v>
      </c>
      <c r="D32" s="28">
        <f t="shared" si="38"/>
        <v>5</v>
      </c>
      <c r="E32" s="15"/>
      <c r="F32" s="11">
        <f t="shared" si="36"/>
        <v>0</v>
      </c>
      <c r="G32">
        <v>1</v>
      </c>
      <c r="H32" s="11">
        <f t="shared" si="39"/>
        <v>0</v>
      </c>
      <c r="I32">
        <v>1</v>
      </c>
      <c r="J32" s="11">
        <f t="shared" si="39"/>
        <v>0</v>
      </c>
      <c r="K32">
        <v>1</v>
      </c>
      <c r="L32" s="11">
        <f t="shared" si="40"/>
        <v>0</v>
      </c>
      <c r="M32">
        <v>2</v>
      </c>
      <c r="N32" s="11">
        <f t="shared" si="41"/>
        <v>0</v>
      </c>
    </row>
    <row r="33" spans="1:14" ht="27.95" customHeight="1" x14ac:dyDescent="0.2">
      <c r="A33" s="2" t="s">
        <v>47</v>
      </c>
      <c r="B33" s="2" t="s">
        <v>29</v>
      </c>
      <c r="C33" s="26">
        <f t="shared" si="37"/>
        <v>5</v>
      </c>
      <c r="D33" s="28">
        <f t="shared" si="38"/>
        <v>5</v>
      </c>
      <c r="E33" s="15"/>
      <c r="F33" s="11">
        <f t="shared" si="36"/>
        <v>0</v>
      </c>
      <c r="G33">
        <f>G15</f>
        <v>1</v>
      </c>
      <c r="H33" s="11">
        <f t="shared" si="39"/>
        <v>0</v>
      </c>
      <c r="I33">
        <f>I15</f>
        <v>1</v>
      </c>
      <c r="J33" s="11">
        <f t="shared" si="39"/>
        <v>0</v>
      </c>
      <c r="K33">
        <f>K15</f>
        <v>1</v>
      </c>
      <c r="L33" s="11">
        <f t="shared" si="40"/>
        <v>0</v>
      </c>
      <c r="M33">
        <f>M15</f>
        <v>2</v>
      </c>
      <c r="N33" s="11">
        <f t="shared" si="41"/>
        <v>0</v>
      </c>
    </row>
    <row r="34" spans="1:14" ht="15.95" customHeight="1" thickBot="1" x14ac:dyDescent="0.25">
      <c r="A34" s="44"/>
      <c r="B34" s="44"/>
      <c r="C34" s="44"/>
      <c r="D34" s="28"/>
      <c r="E34" s="15"/>
      <c r="F34" s="11"/>
      <c r="H34" s="11"/>
      <c r="I34" s="10"/>
      <c r="J34" s="11"/>
      <c r="K34" s="10"/>
      <c r="L34" s="18"/>
      <c r="M34" s="10"/>
      <c r="N34" s="18"/>
    </row>
    <row r="35" spans="1:14" ht="15" customHeight="1" x14ac:dyDescent="0.2">
      <c r="A35" s="42" t="s">
        <v>13</v>
      </c>
      <c r="B35" s="43"/>
      <c r="C35" s="43"/>
      <c r="D35" s="28"/>
      <c r="E35" s="15"/>
      <c r="F35" s="11"/>
      <c r="H35" s="11"/>
      <c r="I35" s="10"/>
      <c r="J35" s="11"/>
      <c r="K35" s="10"/>
      <c r="L35" s="18"/>
      <c r="M35" s="10"/>
      <c r="N35" s="18"/>
    </row>
    <row r="36" spans="1:14" ht="27.95" customHeight="1" x14ac:dyDescent="0.2">
      <c r="A36" s="4" t="s">
        <v>16</v>
      </c>
      <c r="B36" s="2" t="s">
        <v>9</v>
      </c>
      <c r="C36" s="26">
        <f>D36</f>
        <v>4</v>
      </c>
      <c r="D36" s="28">
        <f>G36+I36+K36+M36</f>
        <v>4</v>
      </c>
      <c r="E36" s="15"/>
      <c r="F36" s="11">
        <f>C36*E36</f>
        <v>0</v>
      </c>
      <c r="G36">
        <v>1</v>
      </c>
      <c r="H36" s="11">
        <f t="shared" ref="H36:J36" si="42">G36*$E36</f>
        <v>0</v>
      </c>
      <c r="I36" s="10">
        <v>1</v>
      </c>
      <c r="J36" s="11">
        <f t="shared" si="42"/>
        <v>0</v>
      </c>
      <c r="K36" s="19">
        <v>1</v>
      </c>
      <c r="L36" s="11">
        <f t="shared" ref="L36" si="43">K36*$E36</f>
        <v>0</v>
      </c>
      <c r="M36" s="10">
        <v>1</v>
      </c>
      <c r="N36" s="11">
        <f t="shared" ref="N36" si="44">M36*$E36</f>
        <v>0</v>
      </c>
    </row>
    <row r="37" spans="1:14" ht="27.95" customHeight="1" x14ac:dyDescent="0.2">
      <c r="A37" s="4" t="s">
        <v>28</v>
      </c>
      <c r="B37" s="2" t="s">
        <v>64</v>
      </c>
      <c r="C37" s="26">
        <f t="shared" ref="C37:C40" si="45">D37</f>
        <v>177</v>
      </c>
      <c r="D37" s="28">
        <f t="shared" ref="D37:D40" si="46">G37+I37+K37+M37</f>
        <v>177</v>
      </c>
      <c r="E37" s="15"/>
      <c r="F37" s="11">
        <f>C37*E37</f>
        <v>0</v>
      </c>
      <c r="G37">
        <f>G4+G7+G9+G10</f>
        <v>43</v>
      </c>
      <c r="H37" s="11">
        <f t="shared" ref="H37:J40" si="47">G37*$E37</f>
        <v>0</v>
      </c>
      <c r="I37">
        <f>I4+I7+I9+I10</f>
        <v>22</v>
      </c>
      <c r="J37" s="11">
        <f t="shared" si="47"/>
        <v>0</v>
      </c>
      <c r="K37">
        <f>K4+K7+K9+K10</f>
        <v>27</v>
      </c>
      <c r="L37" s="11">
        <f t="shared" ref="L37" si="48">K37*$E37</f>
        <v>0</v>
      </c>
      <c r="M37">
        <f>M4+M7+M9+M10</f>
        <v>85</v>
      </c>
      <c r="N37" s="11">
        <f t="shared" ref="N37" si="49">M37*$E37</f>
        <v>0</v>
      </c>
    </row>
    <row r="38" spans="1:14" ht="27.95" customHeight="1" x14ac:dyDescent="0.2">
      <c r="A38" s="4" t="s">
        <v>27</v>
      </c>
      <c r="B38" s="2" t="s">
        <v>22</v>
      </c>
      <c r="C38" s="26">
        <f t="shared" si="45"/>
        <v>48</v>
      </c>
      <c r="D38" s="28">
        <f t="shared" si="46"/>
        <v>48</v>
      </c>
      <c r="E38" s="15"/>
      <c r="F38" s="11">
        <f>C38*E38</f>
        <v>0</v>
      </c>
      <c r="G38">
        <f>G7+G9+G10</f>
        <v>20</v>
      </c>
      <c r="H38" s="11">
        <f t="shared" si="47"/>
        <v>0</v>
      </c>
      <c r="I38">
        <f>I7+I9+I10</f>
        <v>10</v>
      </c>
      <c r="J38" s="11">
        <f t="shared" si="47"/>
        <v>0</v>
      </c>
      <c r="K38">
        <f>K7+K9+K10</f>
        <v>8</v>
      </c>
      <c r="L38" s="11">
        <f t="shared" ref="L38" si="50">K38*$E38</f>
        <v>0</v>
      </c>
      <c r="M38">
        <f>M7+M9+M10</f>
        <v>10</v>
      </c>
      <c r="N38" s="11">
        <f t="shared" ref="N38" si="51">M38*$E38</f>
        <v>0</v>
      </c>
    </row>
    <row r="39" spans="1:14" ht="27.95" customHeight="1" x14ac:dyDescent="0.2">
      <c r="A39" s="4" t="s">
        <v>26</v>
      </c>
      <c r="B39" s="2" t="s">
        <v>23</v>
      </c>
      <c r="C39" s="26">
        <f t="shared" si="45"/>
        <v>129</v>
      </c>
      <c r="D39" s="28">
        <f t="shared" si="46"/>
        <v>129</v>
      </c>
      <c r="E39" s="15"/>
      <c r="F39" s="11">
        <f>C39*E39</f>
        <v>0</v>
      </c>
      <c r="G39">
        <f>G4</f>
        <v>23</v>
      </c>
      <c r="H39" s="11">
        <f>G39*$E39</f>
        <v>0</v>
      </c>
      <c r="I39">
        <f>I4</f>
        <v>12</v>
      </c>
      <c r="J39" s="11">
        <f>I39*$E39</f>
        <v>0</v>
      </c>
      <c r="K39">
        <f>K4</f>
        <v>19</v>
      </c>
      <c r="L39" s="11">
        <f>K39*$E39</f>
        <v>0</v>
      </c>
      <c r="M39">
        <f>M4</f>
        <v>75</v>
      </c>
      <c r="N39" s="11">
        <f>M39*$E39</f>
        <v>0</v>
      </c>
    </row>
    <row r="40" spans="1:14" ht="27.95" customHeight="1" x14ac:dyDescent="0.2">
      <c r="A40" s="4" t="s">
        <v>25</v>
      </c>
      <c r="B40" s="2" t="s">
        <v>65</v>
      </c>
      <c r="C40" s="26">
        <f t="shared" si="45"/>
        <v>4</v>
      </c>
      <c r="D40" s="28">
        <f t="shared" si="46"/>
        <v>4</v>
      </c>
      <c r="E40" s="15"/>
      <c r="F40" s="11">
        <f>C40*E40</f>
        <v>0</v>
      </c>
      <c r="G40">
        <v>1</v>
      </c>
      <c r="H40" s="11">
        <f t="shared" si="47"/>
        <v>0</v>
      </c>
      <c r="I40" s="10">
        <v>1</v>
      </c>
      <c r="J40" s="11">
        <f t="shared" si="47"/>
        <v>0</v>
      </c>
      <c r="K40" s="19">
        <v>1</v>
      </c>
      <c r="L40" s="11">
        <f t="shared" ref="L40" si="52">K40*$E40</f>
        <v>0</v>
      </c>
      <c r="M40" s="10">
        <v>1</v>
      </c>
      <c r="N40" s="11">
        <f t="shared" ref="N40" si="53">M40*$E40</f>
        <v>0</v>
      </c>
    </row>
    <row r="41" spans="1:14" ht="15.95" customHeight="1" thickBot="1" x14ac:dyDescent="0.25">
      <c r="A41" s="44"/>
      <c r="B41" s="44"/>
      <c r="C41" s="44"/>
      <c r="D41" s="28"/>
      <c r="E41" s="15"/>
      <c r="F41" s="11"/>
      <c r="H41" s="11"/>
      <c r="I41" s="10"/>
      <c r="J41" s="11"/>
      <c r="K41" s="10"/>
      <c r="L41" s="18"/>
      <c r="M41" s="10"/>
      <c r="N41" s="18"/>
    </row>
    <row r="42" spans="1:14" ht="15" customHeight="1" x14ac:dyDescent="0.2">
      <c r="A42" s="42" t="s">
        <v>7</v>
      </c>
      <c r="B42" s="43"/>
      <c r="C42" s="43"/>
      <c r="D42" s="28"/>
      <c r="E42" s="15"/>
      <c r="F42" s="11"/>
      <c r="H42" s="11"/>
      <c r="I42" s="10"/>
      <c r="J42" s="11"/>
      <c r="K42" s="10"/>
      <c r="L42" s="18"/>
      <c r="M42" s="10"/>
      <c r="N42" s="18"/>
    </row>
    <row r="43" spans="1:14" ht="51" x14ac:dyDescent="0.2">
      <c r="A43" s="4"/>
      <c r="B43" s="2" t="s">
        <v>63</v>
      </c>
      <c r="C43" s="26"/>
      <c r="D43" s="28"/>
      <c r="E43" s="15"/>
      <c r="F43" s="11"/>
      <c r="G43" s="21"/>
      <c r="H43" s="11"/>
      <c r="I43" s="15"/>
      <c r="J43" s="11"/>
      <c r="K43" s="19"/>
      <c r="L43" s="18"/>
      <c r="M43" s="10"/>
      <c r="N43" s="18"/>
    </row>
    <row r="44" spans="1:14" x14ac:dyDescent="0.2">
      <c r="A44" s="4"/>
      <c r="B44" s="3"/>
      <c r="C44" s="26"/>
      <c r="D44" s="28"/>
      <c r="E44" s="15"/>
      <c r="F44" s="11"/>
      <c r="G44" s="21"/>
      <c r="H44" s="11"/>
      <c r="I44" s="10"/>
      <c r="J44" s="11"/>
      <c r="K44" s="19"/>
      <c r="L44" s="18"/>
      <c r="M44" s="10"/>
      <c r="N44" s="18"/>
    </row>
    <row r="45" spans="1:14" ht="15.95" customHeight="1" thickBot="1" x14ac:dyDescent="0.25">
      <c r="A45" s="44"/>
      <c r="B45" s="44"/>
      <c r="C45" s="44"/>
      <c r="D45" s="28"/>
      <c r="E45" s="15"/>
      <c r="F45" s="11"/>
      <c r="G45" s="21"/>
      <c r="H45" s="11"/>
      <c r="I45" s="10"/>
      <c r="J45" s="11"/>
      <c r="K45" s="10"/>
      <c r="L45" s="18"/>
      <c r="M45" s="10"/>
      <c r="N45" s="18"/>
    </row>
    <row r="46" spans="1:14" ht="15" customHeight="1" thickBot="1" x14ac:dyDescent="0.25">
      <c r="A46" s="45" t="s">
        <v>15</v>
      </c>
      <c r="B46" s="46"/>
      <c r="C46" s="46"/>
      <c r="D46" s="28"/>
      <c r="E46" s="15"/>
      <c r="F46" s="11"/>
      <c r="H46" s="11"/>
      <c r="I46" s="10"/>
      <c r="J46" s="11"/>
      <c r="K46" s="10"/>
      <c r="L46" s="18"/>
      <c r="M46" s="10"/>
      <c r="N46" s="18"/>
    </row>
    <row r="47" spans="1:14" ht="15" customHeight="1" x14ac:dyDescent="0.2">
      <c r="A47" s="47" t="s">
        <v>3</v>
      </c>
      <c r="B47" s="48"/>
      <c r="C47" s="48"/>
      <c r="D47" s="28"/>
      <c r="E47" s="15"/>
      <c r="F47" s="11">
        <f>SUM(F4:F25)</f>
        <v>0</v>
      </c>
      <c r="H47" s="11">
        <f>SUM(H4:H25)</f>
        <v>0</v>
      </c>
      <c r="I47" s="10"/>
      <c r="J47" s="11">
        <f>SUM(J4:J25)</f>
        <v>0</v>
      </c>
      <c r="K47" s="10"/>
      <c r="L47" s="11">
        <f>SUM(L4:L25)</f>
        <v>0</v>
      </c>
      <c r="M47" s="10"/>
      <c r="N47" s="11">
        <f>SUM(N4:N25)</f>
        <v>0</v>
      </c>
    </row>
    <row r="48" spans="1:14" ht="15" customHeight="1" x14ac:dyDescent="0.2">
      <c r="A48" s="40" t="s">
        <v>4</v>
      </c>
      <c r="B48" s="41"/>
      <c r="C48" s="41"/>
      <c r="D48" s="28"/>
      <c r="E48" s="15"/>
      <c r="F48" s="11">
        <f>SUM(F28:F33)</f>
        <v>0</v>
      </c>
      <c r="H48" s="11">
        <f>SUM(H28:H33)</f>
        <v>0</v>
      </c>
      <c r="I48" s="10"/>
      <c r="J48" s="11">
        <f>SUM(J28:J33)</f>
        <v>0</v>
      </c>
      <c r="K48" s="10"/>
      <c r="L48" s="11">
        <f>SUM(L28:L33)</f>
        <v>0</v>
      </c>
      <c r="M48" s="10"/>
      <c r="N48" s="11">
        <f>SUM(N28:N33)</f>
        <v>0</v>
      </c>
    </row>
    <row r="49" spans="1:14" ht="15" customHeight="1" thickBot="1" x14ac:dyDescent="0.25">
      <c r="A49" s="33" t="s">
        <v>13</v>
      </c>
      <c r="B49" s="34"/>
      <c r="C49" s="34"/>
      <c r="D49" s="28"/>
      <c r="E49" s="15"/>
      <c r="F49" s="11">
        <f>SUM(F36:F40)</f>
        <v>0</v>
      </c>
      <c r="H49" s="11">
        <f>SUM(H36:H40)</f>
        <v>0</v>
      </c>
      <c r="I49" s="10"/>
      <c r="J49" s="11">
        <f>SUM(J36:J40)</f>
        <v>0</v>
      </c>
      <c r="K49" s="10"/>
      <c r="L49" s="11">
        <f>SUM(L36:L40)</f>
        <v>0</v>
      </c>
      <c r="M49" s="10"/>
      <c r="N49" s="11">
        <f>SUM(N36:N40)</f>
        <v>0</v>
      </c>
    </row>
    <row r="50" spans="1:14" ht="15" customHeight="1" thickBot="1" x14ac:dyDescent="0.25">
      <c r="A50" s="35" t="s">
        <v>7</v>
      </c>
      <c r="B50" s="36"/>
      <c r="C50" s="36"/>
      <c r="D50" s="28"/>
      <c r="E50" s="15"/>
      <c r="F50" s="11">
        <f>F43</f>
        <v>0</v>
      </c>
      <c r="H50" s="11">
        <f>H43</f>
        <v>0</v>
      </c>
      <c r="I50" s="10"/>
      <c r="J50" s="11">
        <f>J43</f>
        <v>0</v>
      </c>
      <c r="K50" s="10"/>
      <c r="L50" s="11">
        <f>L43</f>
        <v>0</v>
      </c>
      <c r="M50" s="10"/>
      <c r="N50" s="11">
        <f>N43</f>
        <v>0</v>
      </c>
    </row>
    <row r="51" spans="1:14" ht="15" customHeight="1" thickBot="1" x14ac:dyDescent="0.25">
      <c r="A51" s="37" t="s">
        <v>24</v>
      </c>
      <c r="B51" s="38"/>
      <c r="C51" s="39"/>
      <c r="D51" s="29"/>
      <c r="E51" s="24"/>
      <c r="F51" s="12">
        <f>SUM(F47:F50)</f>
        <v>0</v>
      </c>
      <c r="G51" s="22"/>
      <c r="H51" s="12">
        <f>SUM(H47:H50)</f>
        <v>0</v>
      </c>
      <c r="I51" s="7"/>
      <c r="J51" s="12">
        <f>SUM(J47:J50)</f>
        <v>0</v>
      </c>
      <c r="K51" s="7"/>
      <c r="L51" s="12">
        <f>SUM(L47:L50)</f>
        <v>0</v>
      </c>
      <c r="M51" s="7"/>
      <c r="N51" s="12">
        <f>SUM(N47:N50)</f>
        <v>0</v>
      </c>
    </row>
    <row r="52" spans="1:14" x14ac:dyDescent="0.2">
      <c r="F52" s="13"/>
      <c r="G52" s="14"/>
      <c r="H52" s="13"/>
      <c r="I52" s="14"/>
      <c r="J52" s="13"/>
    </row>
    <row r="54" spans="1:14" x14ac:dyDescent="0.2">
      <c r="I54" s="16"/>
    </row>
    <row r="55" spans="1:14" x14ac:dyDescent="0.2">
      <c r="I55" s="16"/>
    </row>
    <row r="56" spans="1:14" x14ac:dyDescent="0.2">
      <c r="I56" s="16"/>
    </row>
  </sheetData>
  <mergeCells count="14">
    <mergeCell ref="A49:C49"/>
    <mergeCell ref="A50:C50"/>
    <mergeCell ref="A51:C51"/>
    <mergeCell ref="A48:C48"/>
    <mergeCell ref="A3:C3"/>
    <mergeCell ref="A26:C26"/>
    <mergeCell ref="A27:C27"/>
    <mergeCell ref="A34:C34"/>
    <mergeCell ref="A35:C35"/>
    <mergeCell ref="A41:C41"/>
    <mergeCell ref="A42:C42"/>
    <mergeCell ref="A45:C45"/>
    <mergeCell ref="A46:C46"/>
    <mergeCell ref="A47:C47"/>
  </mergeCells>
  <pageMargins left="0.25" right="0.25" top="0.75" bottom="0.75" header="0.3" footer="0.3"/>
  <pageSetup scale="66" orientation="landscape" r:id="rId1"/>
  <headerFooter>
    <oddFooter>&amp;LRevised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Datavox</vt:lpstr>
      <vt:lpstr>Datavox!wp9000185</vt:lpstr>
      <vt:lpstr>Datavox!wp9000192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Arnel.Pascua</dc:creator>
  <cp:lastModifiedBy>Administrator</cp:lastModifiedBy>
  <cp:lastPrinted>2015-10-06T15:17:08Z</cp:lastPrinted>
  <dcterms:created xsi:type="dcterms:W3CDTF">2014-05-08T09:08:43Z</dcterms:created>
  <dcterms:modified xsi:type="dcterms:W3CDTF">2017-01-13T17:39:06Z</dcterms:modified>
</cp:coreProperties>
</file>